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5E01A1CA-AD5D-401F-A3C1-ABB2A0433C87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Дачная5" sheetId="5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55" l="1"/>
  <c r="D55" i="55"/>
  <c r="D56" i="55"/>
  <c r="D32" i="55"/>
  <c r="D68" i="55"/>
  <c r="D66" i="55"/>
  <c r="D108" i="55" l="1"/>
  <c r="D109" i="55" l="1"/>
  <c r="D106" i="55" l="1"/>
  <c r="D107" i="55" s="1"/>
  <c r="A101" i="55" l="1"/>
  <c r="A102" i="55" s="1"/>
  <c r="A103" i="55" s="1"/>
  <c r="A104" i="55" l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7" i="55" s="1"/>
  <c r="A118" i="55" s="1"/>
  <c r="A119" i="55" s="1"/>
  <c r="D15" i="55"/>
  <c r="D29" i="55" s="1"/>
  <c r="D20" i="55" l="1"/>
  <c r="D26" i="55" l="1"/>
  <c r="D88" i="55" l="1"/>
  <c r="D28" i="55" l="1"/>
</calcChain>
</file>

<file path=xl/sharedStrings.xml><?xml version="1.0" encoding="utf-8"?>
<sst xmlns="http://schemas.openxmlformats.org/spreadsheetml/2006/main" count="254" uniqueCount="142">
  <si>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</si>
  <si>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</si>
  <si>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</si>
  <si>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</si>
  <si>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</si>
  <si>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</si>
  <si>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</si>
  <si>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</si>
  <si>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</si>
  <si>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</si>
  <si>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</si>
  <si>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</si>
  <si>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</si>
  <si>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</si>
  <si>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</si>
  <si>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</si>
  <si>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</si>
  <si>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</si>
  <si>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</si>
  <si>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</si>
  <si>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</si>
  <si>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</si>
  <si>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</si>
  <si>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</si>
  <si>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</si>
  <si>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</si>
  <si>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</si>
  <si>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</si>
  <si>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</si>
  <si>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</si>
  <si>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</si>
  <si>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</si>
  <si>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</si>
  <si>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</si>
  <si>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</si>
  <si>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</si>
  <si>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</si>
  <si>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</si>
  <si>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</si>
  <si>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</si>
  <si>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</si>
  <si>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</si>
  <si>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</si>
  <si>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</si>
  <si>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</si>
  <si>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</si>
  <si>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</si>
  <si>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</si>
  <si>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</si>
  <si>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</si>
  <si>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</si>
  <si>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</si>
  <si>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</si>
  <si>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</si>
  <si>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</si>
  <si>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</si>
  <si>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</si>
  <si>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</si>
  <si>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</si>
  <si>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</si>
  <si>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</si>
  <si>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</si>
  <si>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</si>
  <si>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</si>
  <si>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</si>
  <si>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</si>
  <si>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</si>
  <si>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</si>
  <si>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</si>
  <si>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</si>
  <si>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</si>
  <si>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</si>
  <si>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</si>
  <si>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</si>
  <si>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</si>
  <si>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</si>
  <si>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</si>
  <si>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</si>
  <si>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</si>
  <si>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</si>
  <si>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</si>
  <si>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</si>
  <si>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</si>
  <si>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</si>
  <si>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</si>
  <si>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</si>
  <si>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</si>
  <si>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</si>
  <si>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</si>
  <si>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</si>
  <si>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</si>
  <si>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</si>
  <si>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</si>
  <si>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</si>
  <si>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</si>
  <si>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</si>
  <si>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</si>
  <si>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</si>
  <si>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</si>
  <si>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</si>
  <si>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</si>
  <si>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</si>
  <si>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</si>
  <si>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</si>
  <si>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</si>
  <si>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</si>
  <si>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</si>
  <si>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</si>
  <si>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</si>
  <si>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</si>
  <si>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</si>
  <si>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</si>
  <si>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</si>
  <si>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</si>
  <si>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</si>
  <si>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</si>
  <si>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</si>
  <si>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</si>
  <si>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</si>
  <si>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</si>
  <si>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</si>
  <si>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</si>
  <si>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</si>
  <si>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</si>
  <si>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</si>
  <si>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</si>
  <si>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</si>
  <si>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</si>
  <si>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</si>
  <si>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</si>
  <si>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</si>
  <si>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</si>
  <si>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</si>
  <si>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</si>
  <si>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</si>
  <si>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5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</si>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</sst>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 wrapText="1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10" xfId="5" applyNumberFormat="1" applyFont="1" applyBorder="1" applyAlignment="1">
      <alignment horizontal="center" wrapText="1"/>
    </xf>
    <xf numFmtId="0" fontId="13" fillId="0" borderId="12" xfId="5" applyNumberFormat="1" applyFont="1" applyBorder="1" applyAlignment="1">
      <alignment horizontal="center" wrapText="1"/>
    </xf>
    <xf numFmtId="0" fontId="13" fillId="0" borderId="9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K119"/>
  <sheetViews>
    <sheetView tabSelected="1" topLeftCell="A4" zoomScale="82" zoomScaleNormal="82" workbookViewId="0">
      <selection activeCell="D7" sqref="D7:D9"/>
    </sheetView>
  </sheetViews>
  <sheetFormatPr defaultColWidth="9.140625" defaultRowHeight="11.25" outlineLevelRow="2" x14ac:dyDescent="0.2"/>
  <cols>
    <col min="1" max="1" width="8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135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0.75" customHeight="1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30.75" customHeight="1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customHeight="1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customHeight="1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0.75" customHeight="1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45.75" customHeight="1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403595.6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642450.72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795462.87999999989</v>
      </c>
    </row>
    <row r="16" spans="1:4" ht="15.75" x14ac:dyDescent="0.2">
      <c r="A16" s="7"/>
      <c r="B16" s="27" t="s">
        <v>137</v>
      </c>
      <c r="C16" s="7" t="s">
        <v>64</v>
      </c>
      <c r="D16" s="7">
        <v>271492.05</v>
      </c>
    </row>
    <row r="17" spans="1:11" ht="15.75" x14ac:dyDescent="0.2">
      <c r="A17" s="7"/>
      <c r="B17" s="27" t="s">
        <v>138</v>
      </c>
      <c r="C17" s="7"/>
      <c r="D17" s="7">
        <v>336838.39</v>
      </c>
    </row>
    <row r="18" spans="1:11" ht="15.75" x14ac:dyDescent="0.2">
      <c r="A18" s="7"/>
      <c r="B18" s="27" t="s">
        <v>136</v>
      </c>
      <c r="C18" s="7"/>
      <c r="D18" s="7">
        <v>187132.44</v>
      </c>
    </row>
    <row r="19" spans="1:11" ht="15.75" x14ac:dyDescent="0.2">
      <c r="A19" s="7"/>
      <c r="B19" s="28" t="s">
        <v>139</v>
      </c>
      <c r="C19" s="7"/>
      <c r="D19" s="7">
        <v>29767.919999999998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991020.41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991020.41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1394616.01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6">
        <f>D26-D88-D105</f>
        <v>259782.24057088743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446893.18999999983</v>
      </c>
    </row>
    <row r="30" spans="1:11" ht="45.75" customHeight="1" x14ac:dyDescent="0.2">
      <c r="A30" s="50" t="s">
        <v>90</v>
      </c>
      <c r="B30" s="50"/>
      <c r="C30" s="50"/>
      <c r="D30" s="50"/>
    </row>
    <row r="31" spans="1:11" ht="60.75" customHeight="1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f>132376.196344301</f>
        <v>132376.19634430099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12705.907762235722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47278.043091907639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20981.978041312268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3544.5773861482376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6204.9052461725378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6204.9052461725378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6204.9052461725378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3544.5773861482376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25706.39693803159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14481.480810692585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5027.590162818954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2660.3278600243011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3248.9854017010925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3544.5773861482376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f>SUM(D48:D55)</f>
        <v>524696.84134726611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3840.1693705953817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1162.1565200486025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2657.8014328068039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3840.1693705953817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3840.1693705953817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2657.8014328068039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5052.8544349939239</v>
      </c>
    </row>
    <row r="55" spans="1:4" ht="15.75" outlineLevel="2" x14ac:dyDescent="0.2">
      <c r="A55" s="9"/>
      <c r="B55" s="1" t="s">
        <v>21</v>
      </c>
      <c r="C55" s="7" t="s">
        <v>64</v>
      </c>
      <c r="D55" s="40">
        <f>38411.7994148238+463233.92</f>
        <v>501645.7194148238</v>
      </c>
    </row>
    <row r="56" spans="1:4" ht="15.75" outlineLevel="2" x14ac:dyDescent="0.2">
      <c r="A56" s="9"/>
      <c r="B56" s="22" t="s">
        <v>132</v>
      </c>
      <c r="C56" s="7" t="s">
        <v>64</v>
      </c>
      <c r="D56" s="24">
        <f>90415.7772597813</f>
        <v>90415.777259781302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6821.3534872417968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6821.3534872417968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5886.5754167679206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2652.7485783718103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3031.7126609963543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2273.7844957472653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2955.9198444714457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6821.3534872417968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8842.4952612393663</v>
      </c>
    </row>
    <row r="66" spans="1:4" ht="15.75" outlineLevel="2" x14ac:dyDescent="0.2">
      <c r="A66" s="9"/>
      <c r="B66" s="1" t="s">
        <v>31</v>
      </c>
      <c r="C66" s="7" t="s">
        <v>64</v>
      </c>
      <c r="D66" s="40">
        <f>28366.7247980559</f>
        <v>28366.7247980559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7680.3387411907634</v>
      </c>
    </row>
    <row r="68" spans="1:4" ht="15.75" outlineLevel="2" x14ac:dyDescent="0.2">
      <c r="A68" s="9"/>
      <c r="B68" s="1" t="s">
        <v>33</v>
      </c>
      <c r="C68" s="7" t="s">
        <v>64</v>
      </c>
      <c r="D68" s="40">
        <f>8261.41700121507</f>
        <v>8261.4170012150698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156625.85534872417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3536.9981044957467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3031.7126609963543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2021.1417739975695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3789.6408262454429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1768.4990522478734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1010.5708869987848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91582.986634264875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1768.4990522478734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3789.6408262454429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7579.2816524908858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25706.39693803159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4724.4188967193186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4547.5689914945306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1768.4990522478734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168411.63831834751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3840.1693705953817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164571.46894775212</v>
      </c>
    </row>
    <row r="87" spans="1:7" ht="15.75" outlineLevel="2" x14ac:dyDescent="0.2">
      <c r="A87" s="9"/>
      <c r="B87" s="1"/>
      <c r="C87" s="7"/>
      <c r="D87" s="25"/>
    </row>
    <row r="88" spans="1:7" ht="15.75" customHeight="1" x14ac:dyDescent="0.2">
      <c r="A88" s="9"/>
      <c r="B88" s="22" t="s">
        <v>134</v>
      </c>
      <c r="C88" s="14" t="s">
        <v>64</v>
      </c>
      <c r="D88" s="37">
        <f>D32+D42+D47+D56+D69+D84</f>
        <v>1087007.7894291126</v>
      </c>
      <c r="G88" s="19"/>
    </row>
    <row r="89" spans="1:7" ht="15.75" x14ac:dyDescent="0.2">
      <c r="A89" s="41" t="s">
        <v>127</v>
      </c>
      <c r="B89" s="41"/>
      <c r="C89" s="41"/>
      <c r="D89" s="41"/>
    </row>
    <row r="90" spans="1:7" ht="15.75" x14ac:dyDescent="0.2">
      <c r="A90" s="7" t="s">
        <v>94</v>
      </c>
      <c r="B90" s="12" t="s">
        <v>95</v>
      </c>
      <c r="C90" s="7" t="s">
        <v>64</v>
      </c>
      <c r="D90" s="29">
        <v>0</v>
      </c>
    </row>
    <row r="91" spans="1:7" ht="15.75" x14ac:dyDescent="0.2">
      <c r="A91" s="7" t="s">
        <v>96</v>
      </c>
      <c r="B91" s="12" t="s">
        <v>97</v>
      </c>
      <c r="C91" s="7" t="s">
        <v>64</v>
      </c>
      <c r="D91" s="29">
        <v>0</v>
      </c>
    </row>
    <row r="92" spans="1:7" ht="15.75" x14ac:dyDescent="0.2">
      <c r="A92" s="7" t="s">
        <v>98</v>
      </c>
      <c r="B92" s="12" t="s">
        <v>99</v>
      </c>
      <c r="C92" s="7" t="s">
        <v>64</v>
      </c>
      <c r="D92" s="29">
        <v>0</v>
      </c>
    </row>
    <row r="93" spans="1:7" ht="15.75" x14ac:dyDescent="0.2">
      <c r="A93" s="7" t="s">
        <v>100</v>
      </c>
      <c r="B93" s="12" t="s">
        <v>101</v>
      </c>
      <c r="C93" s="7" t="s">
        <v>64</v>
      </c>
      <c r="D93" s="29">
        <v>0</v>
      </c>
    </row>
    <row r="94" spans="1:7" ht="15.75" x14ac:dyDescent="0.2">
      <c r="A94" s="7" t="s">
        <v>102</v>
      </c>
      <c r="B94" s="12" t="s">
        <v>63</v>
      </c>
      <c r="C94" s="7" t="s">
        <v>64</v>
      </c>
      <c r="D94" s="29">
        <v>0</v>
      </c>
    </row>
    <row r="95" spans="1:7" ht="15.75" x14ac:dyDescent="0.2">
      <c r="A95" s="7" t="s">
        <v>103</v>
      </c>
      <c r="B95" s="12" t="s">
        <v>66</v>
      </c>
      <c r="C95" s="7" t="s">
        <v>64</v>
      </c>
      <c r="D95" s="29">
        <v>0</v>
      </c>
    </row>
    <row r="96" spans="1:7" ht="15.75" x14ac:dyDescent="0.2">
      <c r="A96" s="7" t="s">
        <v>104</v>
      </c>
      <c r="B96" s="12" t="s">
        <v>68</v>
      </c>
      <c r="C96" s="7" t="s">
        <v>64</v>
      </c>
      <c r="D96" s="29">
        <v>0</v>
      </c>
    </row>
    <row r="97" spans="1:4" ht="15.75" x14ac:dyDescent="0.2">
      <c r="A97" s="7" t="s">
        <v>105</v>
      </c>
      <c r="B97" s="12" t="s">
        <v>85</v>
      </c>
      <c r="C97" s="7" t="s">
        <v>64</v>
      </c>
      <c r="D97" s="29">
        <v>0</v>
      </c>
    </row>
    <row r="98" spans="1:4" ht="15.75" x14ac:dyDescent="0.2">
      <c r="A98" s="7" t="s">
        <v>106</v>
      </c>
      <c r="B98" s="12" t="s">
        <v>87</v>
      </c>
      <c r="C98" s="7" t="s">
        <v>64</v>
      </c>
      <c r="D98" s="29">
        <v>0</v>
      </c>
    </row>
    <row r="99" spans="1:4" ht="15.75" x14ac:dyDescent="0.25">
      <c r="A99" s="7" t="s">
        <v>107</v>
      </c>
      <c r="B99" s="16" t="s">
        <v>89</v>
      </c>
      <c r="C99" s="7" t="s">
        <v>64</v>
      </c>
      <c r="D99" s="29">
        <v>0</v>
      </c>
    </row>
    <row r="100" spans="1:4" ht="30.75" customHeight="1" x14ac:dyDescent="0.25">
      <c r="A100" s="51" t="s">
        <v>108</v>
      </c>
      <c r="B100" s="52"/>
      <c r="C100" s="52"/>
      <c r="D100" s="53"/>
    </row>
    <row r="101" spans="1:4" ht="15.75" x14ac:dyDescent="0.2">
      <c r="A101" s="31">
        <f>A99+1</f>
        <v>29</v>
      </c>
      <c r="B101" s="12" t="s">
        <v>109</v>
      </c>
      <c r="C101" s="17" t="s">
        <v>110</v>
      </c>
      <c r="D101" s="30" t="s">
        <v>120</v>
      </c>
    </row>
    <row r="102" spans="1:4" ht="15.75" x14ac:dyDescent="0.2">
      <c r="A102" s="31">
        <f>A101+1</f>
        <v>30</v>
      </c>
      <c r="B102" s="12" t="s">
        <v>52</v>
      </c>
      <c r="C102" s="17" t="s">
        <v>110</v>
      </c>
      <c r="D102" s="8" t="s">
        <v>121</v>
      </c>
    </row>
    <row r="103" spans="1:4" ht="15.75" x14ac:dyDescent="0.2">
      <c r="A103" s="31">
        <f t="shared" ref="A103:A115" si="0">A102+1</f>
        <v>31</v>
      </c>
      <c r="B103" s="32" t="s">
        <v>111</v>
      </c>
      <c r="C103" s="20" t="s">
        <v>112</v>
      </c>
      <c r="D103" s="20">
        <v>9161</v>
      </c>
    </row>
    <row r="104" spans="1:4" ht="15.75" x14ac:dyDescent="0.2">
      <c r="A104" s="31">
        <f t="shared" si="0"/>
        <v>32</v>
      </c>
      <c r="B104" s="32" t="s">
        <v>140</v>
      </c>
      <c r="C104" s="20" t="s">
        <v>64</v>
      </c>
      <c r="D104" s="20">
        <v>8347.2900000000009</v>
      </c>
    </row>
    <row r="105" spans="1:4" ht="15.75" x14ac:dyDescent="0.25">
      <c r="A105" s="31">
        <f t="shared" si="0"/>
        <v>33</v>
      </c>
      <c r="B105" s="12" t="s">
        <v>113</v>
      </c>
      <c r="C105" s="8" t="s">
        <v>64</v>
      </c>
      <c r="D105" s="10">
        <v>47825.98</v>
      </c>
    </row>
    <row r="106" spans="1:4" ht="15.75" x14ac:dyDescent="0.25">
      <c r="A106" s="31">
        <f t="shared" si="0"/>
        <v>34</v>
      </c>
      <c r="B106" s="12" t="s">
        <v>114</v>
      </c>
      <c r="C106" s="8" t="s">
        <v>64</v>
      </c>
      <c r="D106" s="33">
        <f>D105*87%</f>
        <v>41608.602600000006</v>
      </c>
    </row>
    <row r="107" spans="1:4" ht="15.75" x14ac:dyDescent="0.25">
      <c r="A107" s="31">
        <f t="shared" si="0"/>
        <v>35</v>
      </c>
      <c r="B107" s="12" t="s">
        <v>141</v>
      </c>
      <c r="C107" s="8" t="s">
        <v>64</v>
      </c>
      <c r="D107" s="33">
        <f>D104+D105-D106</f>
        <v>14564.667399999998</v>
      </c>
    </row>
    <row r="108" spans="1:4" ht="15.75" x14ac:dyDescent="0.25">
      <c r="A108" s="31">
        <f t="shared" si="0"/>
        <v>36</v>
      </c>
      <c r="B108" s="12" t="s">
        <v>115</v>
      </c>
      <c r="C108" s="8" t="s">
        <v>64</v>
      </c>
      <c r="D108" s="10">
        <f>D105</f>
        <v>47825.98</v>
      </c>
    </row>
    <row r="109" spans="1:4" ht="15.75" x14ac:dyDescent="0.25">
      <c r="A109" s="31">
        <f t="shared" si="0"/>
        <v>37</v>
      </c>
      <c r="B109" s="12" t="s">
        <v>116</v>
      </c>
      <c r="C109" s="8" t="s">
        <v>64</v>
      </c>
      <c r="D109" s="10">
        <f>D108</f>
        <v>47825.98</v>
      </c>
    </row>
    <row r="110" spans="1:4" ht="15.75" x14ac:dyDescent="0.25">
      <c r="A110" s="31">
        <f t="shared" si="0"/>
        <v>38</v>
      </c>
      <c r="B110" s="12" t="s">
        <v>117</v>
      </c>
      <c r="C110" s="8" t="s">
        <v>64</v>
      </c>
      <c r="D110" s="10">
        <v>0</v>
      </c>
    </row>
    <row r="111" spans="1:4" ht="31.5" x14ac:dyDescent="0.25">
      <c r="A111" s="31">
        <f t="shared" si="0"/>
        <v>39</v>
      </c>
      <c r="B111" s="12" t="s">
        <v>118</v>
      </c>
      <c r="C111" s="8" t="s">
        <v>64</v>
      </c>
      <c r="D111" s="10"/>
    </row>
    <row r="112" spans="1:4" ht="15.75" x14ac:dyDescent="0.25">
      <c r="A112" s="31">
        <f t="shared" si="0"/>
        <v>40</v>
      </c>
      <c r="B112" s="12" t="s">
        <v>95</v>
      </c>
      <c r="C112" s="8" t="s">
        <v>119</v>
      </c>
      <c r="D112" s="10"/>
    </row>
    <row r="113" spans="1:4" ht="15.75" x14ac:dyDescent="0.25">
      <c r="A113" s="31">
        <f t="shared" si="0"/>
        <v>41</v>
      </c>
      <c r="B113" s="12" t="s">
        <v>97</v>
      </c>
      <c r="C113" s="8" t="s">
        <v>119</v>
      </c>
      <c r="D113" s="10"/>
    </row>
    <row r="114" spans="1:4" ht="15.75" x14ac:dyDescent="0.25">
      <c r="A114" s="31">
        <f t="shared" si="0"/>
        <v>42</v>
      </c>
      <c r="B114" s="12" t="s">
        <v>99</v>
      </c>
      <c r="C114" s="8" t="s">
        <v>119</v>
      </c>
      <c r="D114" s="18"/>
    </row>
    <row r="115" spans="1:4" ht="15.75" x14ac:dyDescent="0.25">
      <c r="A115" s="31">
        <f t="shared" si="0"/>
        <v>43</v>
      </c>
      <c r="B115" s="12" t="s">
        <v>101</v>
      </c>
      <c r="C115" s="8" t="s">
        <v>64</v>
      </c>
      <c r="D115" s="15"/>
    </row>
    <row r="116" spans="1:4" ht="30.75" customHeight="1" x14ac:dyDescent="0.2">
      <c r="A116" s="41" t="s">
        <v>122</v>
      </c>
      <c r="B116" s="41"/>
      <c r="C116" s="41"/>
      <c r="D116" s="41"/>
    </row>
    <row r="117" spans="1:4" ht="30.75" customHeight="1" x14ac:dyDescent="0.2">
      <c r="A117" s="38">
        <f>A115+1</f>
        <v>44</v>
      </c>
      <c r="B117" s="6" t="s">
        <v>123</v>
      </c>
      <c r="C117" s="6" t="s">
        <v>119</v>
      </c>
      <c r="D117" s="6">
        <v>28</v>
      </c>
    </row>
    <row r="118" spans="1:4" ht="15.75" customHeight="1" x14ac:dyDescent="0.2">
      <c r="A118" s="38">
        <f>A117+1</f>
        <v>45</v>
      </c>
      <c r="B118" s="6" t="s">
        <v>124</v>
      </c>
      <c r="C118" s="6" t="s">
        <v>119</v>
      </c>
      <c r="D118" s="6">
        <v>6</v>
      </c>
    </row>
    <row r="119" spans="1:4" ht="19.5" customHeight="1" x14ac:dyDescent="0.2">
      <c r="A119" s="38">
        <f>A118+1</f>
        <v>46</v>
      </c>
      <c r="B119" s="6" t="s">
        <v>125</v>
      </c>
      <c r="C119" s="6" t="s">
        <v>64</v>
      </c>
      <c r="D119" s="6">
        <v>51457.3</v>
      </c>
    </row>
  </sheetData>
  <mergeCells count="6">
    <mergeCell ref="A116:D116"/>
    <mergeCell ref="A100:D100"/>
    <mergeCell ref="A1:D5"/>
    <mergeCell ref="A11:D11"/>
    <mergeCell ref="A30:D30"/>
    <mergeCell ref="A89:D89"/>
  </mergeCells>
  <pageMargins left="0.39370078740157477" right="0.39370078740157477" top="0.39370078740157477" bottom="0.39370078740157477" header="0" footer="0"/>
  <pageSetup paperSize="9" scale="76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2025-03-16T22:36:51Z</dcterms:modified>
</cp:coreProperties>
</file>