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C\Documents\5.ГИС КАТАЛОГ\РАЗМЕЩЕНИЕ-ГИС\Раскрытие УК для ГИС-с 2022 г\Раскрытие УК для ГИС 2025\ОТЧЕТ-2025\ОТЧЕТ-2025\"/>
    </mc:Choice>
  </mc:AlternateContent>
  <xr:revisionPtr revIDLastSave="0" documentId="13_ncr:1_{9AC13844-1DC2-4066-B59C-8EBD11118BA8}" xr6:coauthVersionLast="47" xr6:coauthVersionMax="47" xr10:uidLastSave="{00000000-0000-0000-0000-000000000000}"/>
  <bookViews>
    <workbookView xWindow="-120" yWindow="-120" windowWidth="29040" windowHeight="15840" tabRatio="862" xr2:uid="{00000000-000D-0000-FFFF-FFFF00000000}"/>
  </bookViews>
  <sheets>
    <sheet name="Дачная2" sheetId="4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Database" hidden="1">"H:\Снетков\Златоуст\Энергоёмкость.mdb"</definedName>
    <definedName name="Button_37">"Энергоёмкость_ЭСПЦ_1_Таблица"</definedName>
    <definedName name="вапм">[1]Выработка!$D$6</definedName>
    <definedName name="д">[2]Выработка!$D$6</definedName>
    <definedName name="Д2">#REF!</definedName>
    <definedName name="Д3">[3]Выработка!#REF!</definedName>
    <definedName name="ж">#REF!</definedName>
    <definedName name="комп">[4]Выработка!$D$6</definedName>
    <definedName name="Компр2">[5]Выработка!$D$5</definedName>
    <definedName name="Компресс.1">[1]Выработка!$D$5</definedName>
    <definedName name="Компресс.2">[6]Выработка!$D$5</definedName>
    <definedName name="Компрресс.1">[6]Выработка!$D$5</definedName>
    <definedName name="нет">[1]Выработка!$D$6</definedName>
    <definedName name="пар">[3]Выработка!#REF!</definedName>
    <definedName name="пар_за_год">[3]Выработка!#REF!</definedName>
    <definedName name="пар1">[7]Выработка!#REF!</definedName>
    <definedName name="Потр.св.воды">[6]Выработка!$H$17</definedName>
    <definedName name="потр.тепла">[3]Выработка!#REF!</definedName>
    <definedName name="Потребл.ВНС">#REF!</definedName>
    <definedName name="Потребление_тепла">[3]Выработка!#REF!</definedName>
    <definedName name="рабочих">#REF!</definedName>
    <definedName name="рабочих_дней_в_году">#REF!</definedName>
    <definedName name="РС_кислорода">[8]Стоимость!#REF!</definedName>
    <definedName name="РС_стоки_в_канал">[8]Стоимость!#REF!</definedName>
    <definedName name="РС_стоки_в_Нязю">[8]Стоимость!#REF!</definedName>
    <definedName name="РС_технич.воды">[8]Стоимость!#REF!</definedName>
    <definedName name="Справочник_работ_и_услуг">OFFSET(#REF!,,,COUNTA(#REF!))</definedName>
    <definedName name="Справочник_робот_и_услуг">OFFSET([9]СпрРабУсл!$A$1:$A$65535,,,COUNTA([9]СпрРабУсл!$A$1:$A$65535))</definedName>
    <definedName name="турбокомпресс">[6]Выработка!$D$6</definedName>
    <definedName name="турбокомпресс.2">[6]Выработка!$D$6</definedName>
    <definedName name="цена_канализации">[8]Стоимость!#REF!</definedName>
    <definedName name="цена_кузн_угля">[8]Стоимость!#REF!</definedName>
    <definedName name="цена_стоков_в_реку">[8]Стоимость!#REF!</definedName>
    <definedName name="цена_чел_угля">[8]Стоимость!#REF!</definedName>
    <definedName name="Энергоёмкость_ЭСПЦ_1_Таблица">'[6]ЭСПЦ 1'!$A$21:$M$23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42" l="1"/>
  <c r="D69" i="42"/>
  <c r="D56" i="42"/>
  <c r="D47" i="42"/>
  <c r="D42" i="42"/>
  <c r="D32" i="42"/>
  <c r="D104" i="42" l="1"/>
  <c r="D102" i="42" s="1"/>
  <c r="D107" i="42" l="1"/>
  <c r="D108" i="42" l="1"/>
  <c r="A116" i="42"/>
  <c r="A117" i="42" s="1"/>
  <c r="A118" i="42" s="1"/>
  <c r="A103" i="42"/>
  <c r="A104" i="42" s="1"/>
  <c r="D105" i="42" l="1"/>
  <c r="D106" i="42" s="1"/>
  <c r="A100" i="42" l="1"/>
  <c r="A101" i="42" s="1"/>
  <c r="A102" i="42" s="1"/>
  <c r="A105" i="42" s="1"/>
  <c r="A106" i="42" s="1"/>
  <c r="A107" i="42" s="1"/>
  <c r="A108" i="42" s="1"/>
  <c r="A109" i="42" s="1"/>
  <c r="A110" i="42" s="1"/>
  <c r="A111" i="42" s="1"/>
  <c r="A112" i="42" s="1"/>
  <c r="A113" i="42" s="1"/>
  <c r="A114" i="42" s="1"/>
  <c r="D15" i="42" l="1"/>
  <c r="D29" i="42" s="1"/>
  <c r="D87" i="42" l="1"/>
  <c r="D28" i="42" s="1"/>
  <c r="D20" i="42"/>
  <c r="D26" i="42" l="1"/>
</calcChain>
</file>

<file path=xl/sharedStrings.xml><?xml version="1.0" encoding="utf-8"?>
<sst xmlns="http://schemas.openxmlformats.org/spreadsheetml/2006/main" count="257" uniqueCount="142">
  <si>
    <t>Услуги по управлению МКД</t>
  </si>
  <si>
    <t>12</t>
  </si>
  <si>
    <t>Устранение незначительных неисправностей электротехнических устройств мест общего пользования (протирка электролапочек, смена перегоревших электролампочек в помещениях общего пользования, смена и ремонт розеток и выключателей, мелкий ремонт электропроводки и др.)</t>
  </si>
  <si>
    <t xml:space="preserve">Устранение незначительных неисправностей в  системах центрального отопления (набивка сальников, устранение течи в трубопроводах, приборах учета и арматуре, разборка, осмотр и очистка грязевиков, регулирующих кранов, вентилей, задвижек в подвальном помещении, удаление воздуха из системы отопления)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</si>
  <si>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Прочистка канализационных вытяжек</t>
  </si>
  <si>
    <t>Проверка исправности канализацтонных вытяжек</t>
  </si>
  <si>
    <t>Проверка наличия тяги в дымовентляционных каналах</t>
  </si>
  <si>
    <t>Промазка суриковой замазкой свищей, участков гребней стальной кровли и др.)</t>
  </si>
  <si>
    <t>Проверка заземления оболочки электрокабеля, замеры сопротивления изоляции проводов</t>
  </si>
  <si>
    <t>Ремонт канализационных стояков</t>
  </si>
  <si>
    <t>Консервация системы центрального отопления</t>
  </si>
  <si>
    <t>Уборка дворовых территорий</t>
  </si>
  <si>
    <t>Ремонт просевших отмостков</t>
  </si>
  <si>
    <t>Окраска цоколя</t>
  </si>
  <si>
    <t xml:space="preserve">Замена разбитых стекол окон </t>
  </si>
  <si>
    <t>Утепление трубопроводов в подвальных помещениях</t>
  </si>
  <si>
    <t>Укрепление и ремонт парапетных ограждений</t>
  </si>
  <si>
    <t>Регулировка и испытание систем центрального отопления</t>
  </si>
  <si>
    <t>Замена разбитых стекол вспомогательных помещений</t>
  </si>
  <si>
    <t>Поставка доводчиков на входных дверях</t>
  </si>
  <si>
    <t>Ремонт и укрепление входных дверей</t>
  </si>
  <si>
    <t>Очистка дворовой территории от снега</t>
  </si>
  <si>
    <t>Проверка температурно-влажностного режима подвальных помещений, проверка кровли на отсутствие протечек, промазка мастикой гребней и свищей в местах протечек кровли</t>
  </si>
  <si>
    <t>Ремонт вентиляционных зонтов</t>
  </si>
  <si>
    <t>Прочистка внутренней канализации</t>
  </si>
  <si>
    <t>Прочистка сифонов</t>
  </si>
  <si>
    <t>Укрепление трубопроводов в подвальном помещении</t>
  </si>
  <si>
    <t>Набивка сальников в вентилях, кранах, задвижках</t>
  </si>
  <si>
    <t>Проверка канализационных вытяжек</t>
  </si>
  <si>
    <t>Мелкий ремонт изоляции</t>
  </si>
  <si>
    <t>Устранение мелких неисправностей электропроводки</t>
  </si>
  <si>
    <t>Пробивка, прочистка канализационных выпусков до дворового колодца</t>
  </si>
  <si>
    <t>Устранение протечек фасада</t>
  </si>
  <si>
    <t>Ремонт подъезных козырьков</t>
  </si>
  <si>
    <t>Регулировка и наладка систем центрального отопления</t>
  </si>
  <si>
    <t>Регулировка и наладка системы вентиляции</t>
  </si>
  <si>
    <t>Промывка и опрессовка системы центрального отопления</t>
  </si>
  <si>
    <t>Озеленение территории, уход за зелеными насаждениями</t>
  </si>
  <si>
    <t>Удаление с крыш снега и наледи</t>
  </si>
  <si>
    <t>Очистка кровли от мусора, грязи, листьев</t>
  </si>
  <si>
    <t>Уборка подъездов и придомовой территории, очистка крышек люков колодцев, уборка крыльца и площадки перед выходом в подъезд</t>
  </si>
  <si>
    <t>Уборка подсобных и вспомогательных помещений</t>
  </si>
  <si>
    <t>Удаление мусора из здания и его вывоз</t>
  </si>
  <si>
    <t>Обслуживание теплосчетчика</t>
  </si>
  <si>
    <t>Истребование задолженности за ЖКУ</t>
  </si>
  <si>
    <t>Непредвиденные расходы</t>
  </si>
  <si>
    <t>Услуги управляющей компании</t>
  </si>
  <si>
    <t>Аварийная диспетчерская служба</t>
  </si>
  <si>
    <t>Проведение дератизации и дезинсекции помещений, входящих в состав общего имуществав  многоквартирном доме</t>
  </si>
  <si>
    <t>Ремонт мусорных контейнеров и площадок сбора ТБО</t>
  </si>
  <si>
    <t>№п/п</t>
  </si>
  <si>
    <t>Наименование параметра</t>
  </si>
  <si>
    <t>Единица измерения</t>
  </si>
  <si>
    <t>Значение</t>
  </si>
  <si>
    <t>1</t>
  </si>
  <si>
    <t>Дата заполнения/ внесения изменений</t>
  </si>
  <si>
    <t>-</t>
  </si>
  <si>
    <t>2</t>
  </si>
  <si>
    <t>Дата начала отчетного периода</t>
  </si>
  <si>
    <t>3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</si>
  <si>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</si>
  <si>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</si>
  <si>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</si>
  <si>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</si>
  <si>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</si>
  <si>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</si>
  <si>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</si>
  <si>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</si>
  <si>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</si>
  <si>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</si>
  <si>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</si>
  <si>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</si>
  <si>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>Получено денежных средств, в том числе</t>
  </si>
  <si>
    <t>9</t>
  </si>
  <si>
    <t>— денежных средств от собственников/нанимателей помещений</t>
  </si>
  <si>
    <t>10</t>
  </si>
  <si>
    <t>— целевых взносов от собственников/нанимателей помещений</t>
  </si>
  <si>
    <t>11</t>
  </si>
  <si>
    <t>— субсидий</t>
  </si>
  <si>
    <t>— денежных средств от использования общего имущества</t>
  </si>
  <si>
    <t>13</t>
  </si>
  <si>
    <t>— прочие поступления</t>
  </si>
  <si>
    <t>14</t>
  </si>
  <si>
    <t>Всего денежных средств с учетом остатков</t>
  </si>
  <si>
    <t>15</t>
  </si>
  <si>
    <t>Авансовые платежи потребителей (на конец периода)</t>
  </si>
  <si>
    <t>16</t>
  </si>
  <si>
    <t>Переходящие остатки денежных средств (на конец периода)</t>
  </si>
  <si>
    <t>17</t>
  </si>
  <si>
    <t>Задолженность потребителей (на конец периода)</t>
  </si>
  <si>
    <t>Выполненные работы (оказанные услуги) по содержанию общего имуще-ства и текущему ремонту в отчетном периоде (заполняется по каждому виду работ (услуг))</t>
  </si>
  <si>
    <t>18</t>
  </si>
  <si>
    <t>Наименование работ (услуг)</t>
  </si>
  <si>
    <t>Годовая фактическая стоимость работ (услуг) руб.</t>
  </si>
  <si>
    <t>19</t>
  </si>
  <si>
    <t>Количество поступивших претензий</t>
  </si>
  <si>
    <t>20</t>
  </si>
  <si>
    <t>Количество удовлетворенных претензий</t>
  </si>
  <si>
    <t>21</t>
  </si>
  <si>
    <t>Количество претензий, в удовлетворении которых отказано</t>
  </si>
  <si>
    <t>22</t>
  </si>
  <si>
    <t>Сумма произведенного перерасчета</t>
  </si>
  <si>
    <t>23</t>
  </si>
  <si>
    <t>24</t>
  </si>
  <si>
    <t>25</t>
  </si>
  <si>
    <t>26</t>
  </si>
  <si>
    <t>27</t>
  </si>
  <si>
    <t>28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</si>
  <si>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</si>
  <si>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</si>
  <si>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</si>
  <si>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</si>
  <si>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</si>
  <si>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</si>
  <si>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</si>
  <si>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</si>
  <si>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</si>
  <si>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</si>
  <si>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</si>
  <si>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</si>
  <si>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</si>
  <si>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</si>
  <si>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</si>
  <si>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</si>
  <si>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</si>
  <si>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</si>
  <si>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№ пп</t>
  </si>
  <si>
    <t>Информация о наличии претензий по качеству выполненных работ (оказанных услуг)</t>
  </si>
  <si>
    <t>I.  Работы выполненные при проведении технических осмотров и обходов отдельных элементов в помещений жилых домов:</t>
  </si>
  <si>
    <t>Устранение незначительных неисправностей в системах водоснабжения и канализации(смена прокладок в водопроводных каналах, уплотнение сгонов, устранение засоров, регулировка смывных бочков, крепление санитарно-технических приборов, прочистка сифонов, притирка пробочных кранов в смесителях, набивка сальников, смена поплавка-шара, замена резиновых прокладок у колокола и шарового клапана, установка ограничителей - дроссельных шайб, очистка бачка от известковых отложений и д.)</t>
  </si>
  <si>
    <t>II. Работы, выполняемые при подготовке жилых зданий к эксплуатации в весенне-летний период:</t>
  </si>
  <si>
    <t>III. Работы, выполняемые при подготовке жилых домов к эксплуатации в осенне-зимний период:</t>
  </si>
  <si>
    <t>IV. Работы, выполняемые при проведении частичных осмотров:</t>
  </si>
  <si>
    <t>V. Прочие работы:</t>
  </si>
  <si>
    <r>
      <t xml:space="preserve"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МКД: 
</t>
    </r>
    <r>
      <rPr>
        <b/>
        <sz val="12"/>
        <color rgb="FFC00000"/>
        <rFont val="Times New Roman"/>
        <family val="1"/>
        <charset val="204"/>
      </rPr>
      <t>ул. Дачная, дом  2</t>
    </r>
    <r>
      <rPr>
        <b/>
        <sz val="12"/>
        <color indexed="8"/>
        <rFont val="Times New Roman"/>
        <family val="1"/>
        <charset val="204"/>
      </rPr>
      <t>, с. Шебунино Невелского р-на Сахалинской области</t>
    </r>
  </si>
  <si>
    <t>Итого:</t>
  </si>
  <si>
    <t>за услуги управления</t>
  </si>
  <si>
    <t xml:space="preserve">за содержание </t>
  </si>
  <si>
    <t>текущий ремонт</t>
  </si>
  <si>
    <t>за найм (справочно)</t>
  </si>
  <si>
    <t>Задолженность потребителей на начало</t>
  </si>
  <si>
    <t>Задолженность потребителей на конец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</si>
</sst>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C00000"/>
      <name val="Times New Roman"/>
      <family val="1"/>
      <charset val="204"/>
    </font>
    <font>
      <sz val="11"/>
      <name val="Times New Roman"/>
      <family val="2"/>
    </font>
    <font>
      <sz val="1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color rgb="FF3333CC"/>
      <name val="Times New Roman"/>
      <family val="1"/>
      <charset val="204"/>
    </font>
    <font>
      <b/>
      <sz val="12"/>
      <color rgb="FF3333CC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0" borderId="0" applyNumberFormat="0"/>
    <xf numFmtId="164" fontId="1" fillId="0" borderId="0" applyFont="0" applyFill="0" applyBorder="0" applyAlignment="0" applyProtection="0"/>
    <xf numFmtId="0" fontId="4" fillId="0" borderId="0"/>
    <xf numFmtId="0" fontId="9" fillId="0" borderId="0"/>
    <xf numFmtId="0" fontId="22" fillId="0" borderId="0"/>
    <xf numFmtId="0" fontId="22" fillId="0" borderId="0"/>
  </cellStyleXfs>
  <cellXfs count="59">
    <xf numFmtId="0" fontId="0" fillId="0" borderId="0" xfId="0"/>
    <xf numFmtId="0" fontId="6" fillId="0" borderId="1" xfId="0" applyFont="1" applyFill="1" applyBorder="1" applyAlignment="1">
      <alignment vertical="center" wrapText="1"/>
    </xf>
    <xf numFmtId="0" fontId="9" fillId="0" borderId="0" xfId="5"/>
    <xf numFmtId="0" fontId="10" fillId="0" borderId="8" xfId="5" applyNumberFormat="1" applyFont="1" applyBorder="1" applyAlignment="1">
      <alignment horizontal="center" vertical="center"/>
    </xf>
    <xf numFmtId="0" fontId="10" fillId="0" borderId="8" xfId="5" applyNumberFormat="1" applyFont="1" applyBorder="1" applyAlignment="1">
      <alignment horizontal="center" vertical="center" wrapText="1"/>
    </xf>
    <xf numFmtId="0" fontId="11" fillId="0" borderId="8" xfId="5" applyNumberFormat="1" applyFont="1" applyBorder="1" applyAlignment="1">
      <alignment horizontal="center" vertical="center"/>
    </xf>
    <xf numFmtId="0" fontId="12" fillId="0" borderId="8" xfId="5" applyNumberFormat="1" applyFont="1" applyBorder="1" applyAlignment="1">
      <alignment horizontal="center" vertical="center" wrapText="1"/>
    </xf>
    <xf numFmtId="0" fontId="5" fillId="0" borderId="8" xfId="5" applyNumberFormat="1" applyFont="1" applyBorder="1" applyAlignment="1">
      <alignment horizontal="center" vertical="center"/>
    </xf>
    <xf numFmtId="0" fontId="5" fillId="0" borderId="8" xfId="5" applyNumberFormat="1" applyFont="1" applyBorder="1" applyAlignment="1">
      <alignment horizontal="center" vertical="center" wrapText="1"/>
    </xf>
    <xf numFmtId="0" fontId="14" fillId="0" borderId="8" xfId="5" applyNumberFormat="1" applyFont="1" applyBorder="1" applyAlignment="1">
      <alignment horizontal="center" vertical="center"/>
    </xf>
    <xf numFmtId="0" fontId="5" fillId="0" borderId="8" xfId="5" applyNumberFormat="1" applyFont="1" applyBorder="1" applyAlignment="1">
      <alignment horizontal="center"/>
    </xf>
    <xf numFmtId="0" fontId="14" fillId="0" borderId="9" xfId="5" applyNumberFormat="1" applyFont="1" applyBorder="1" applyAlignment="1">
      <alignment horizontal="center" vertical="center"/>
    </xf>
    <xf numFmtId="0" fontId="5" fillId="0" borderId="8" xfId="5" applyNumberFormat="1" applyFont="1" applyBorder="1" applyAlignment="1">
      <alignment horizontal="left" vertical="center" wrapText="1"/>
    </xf>
    <xf numFmtId="0" fontId="5" fillId="0" borderId="8" xfId="5" applyNumberFormat="1" applyFont="1" applyBorder="1" applyAlignment="1">
      <alignment horizontal="center" wrapText="1"/>
    </xf>
    <xf numFmtId="0" fontId="13" fillId="0" borderId="8" xfId="5" applyNumberFormat="1" applyFont="1" applyBorder="1" applyAlignment="1">
      <alignment horizontal="center" vertical="center"/>
    </xf>
    <xf numFmtId="0" fontId="14" fillId="0" borderId="8" xfId="5" applyNumberFormat="1" applyFont="1" applyBorder="1" applyAlignment="1">
      <alignment horizontal="left"/>
    </xf>
    <xf numFmtId="0" fontId="5" fillId="0" borderId="8" xfId="5" applyNumberFormat="1" applyFont="1" applyBorder="1" applyAlignment="1">
      <alignment horizontal="left" wrapText="1"/>
    </xf>
    <xf numFmtId="0" fontId="5" fillId="0" borderId="10" xfId="5" applyNumberFormat="1" applyFont="1" applyBorder="1" applyAlignment="1">
      <alignment horizontal="center" vertical="center" wrapText="1"/>
    </xf>
    <xf numFmtId="0" fontId="14" fillId="0" borderId="8" xfId="5" applyNumberFormat="1" applyFont="1" applyBorder="1" applyAlignment="1">
      <alignment horizontal="center"/>
    </xf>
    <xf numFmtId="2" fontId="9" fillId="0" borderId="0" xfId="5" applyNumberFormat="1"/>
    <xf numFmtId="0" fontId="5" fillId="0" borderId="2" xfId="5" applyNumberFormat="1" applyFont="1" applyBorder="1" applyAlignment="1">
      <alignment horizontal="center" vertical="center" wrapText="1"/>
    </xf>
    <xf numFmtId="14" fontId="12" fillId="0" borderId="8" xfId="5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2" fontId="13" fillId="0" borderId="8" xfId="5" applyNumberFormat="1" applyFont="1" applyBorder="1" applyAlignment="1">
      <alignment horizontal="center" vertical="center"/>
    </xf>
    <xf numFmtId="2" fontId="5" fillId="0" borderId="8" xfId="5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5" fillId="0" borderId="2" xfId="5" applyNumberFormat="1" applyFont="1" applyBorder="1" applyAlignment="1">
      <alignment horizontal="center" vertical="center" wrapText="1"/>
    </xf>
    <xf numFmtId="0" fontId="16" fillId="0" borderId="11" xfId="4" applyFont="1" applyBorder="1" applyAlignment="1">
      <alignment horizontal="right" vertical="top" wrapText="1"/>
    </xf>
    <xf numFmtId="0" fontId="16" fillId="0" borderId="0" xfId="4" applyFont="1" applyBorder="1" applyAlignment="1">
      <alignment horizontal="right" vertical="top" wrapText="1"/>
    </xf>
    <xf numFmtId="0" fontId="17" fillId="0" borderId="8" xfId="5" applyNumberFormat="1" applyFont="1" applyBorder="1" applyAlignment="1">
      <alignment horizontal="center" vertical="center"/>
    </xf>
    <xf numFmtId="1" fontId="5" fillId="0" borderId="8" xfId="5" applyNumberFormat="1" applyFont="1" applyBorder="1" applyAlignment="1">
      <alignment horizontal="center" vertical="center" wrapText="1"/>
    </xf>
    <xf numFmtId="0" fontId="5" fillId="0" borderId="2" xfId="5" applyNumberFormat="1" applyFont="1" applyBorder="1" applyAlignment="1">
      <alignment vertical="center" wrapText="1"/>
    </xf>
    <xf numFmtId="2" fontId="5" fillId="0" borderId="8" xfId="5" applyNumberFormat="1" applyFont="1" applyBorder="1" applyAlignment="1">
      <alignment horizontal="center"/>
    </xf>
    <xf numFmtId="0" fontId="19" fillId="0" borderId="8" xfId="5" applyNumberFormat="1" applyFont="1" applyBorder="1" applyAlignment="1">
      <alignment horizontal="center" vertical="center"/>
    </xf>
    <xf numFmtId="0" fontId="19" fillId="0" borderId="8" xfId="5" applyNumberFormat="1" applyFont="1" applyBorder="1" applyAlignment="1">
      <alignment horizontal="center"/>
    </xf>
    <xf numFmtId="2" fontId="15" fillId="0" borderId="9" xfId="5" applyNumberFormat="1" applyFont="1" applyBorder="1" applyAlignment="1">
      <alignment horizontal="center" vertical="center"/>
    </xf>
    <xf numFmtId="2" fontId="15" fillId="0" borderId="8" xfId="5" applyNumberFormat="1" applyFont="1" applyBorder="1" applyAlignment="1">
      <alignment horizontal="center" vertical="center"/>
    </xf>
    <xf numFmtId="1" fontId="12" fillId="0" borderId="8" xfId="5" applyNumberFormat="1" applyFont="1" applyBorder="1" applyAlignment="1">
      <alignment horizontal="center" vertical="center" wrapText="1"/>
    </xf>
    <xf numFmtId="2" fontId="19" fillId="0" borderId="8" xfId="5" applyNumberFormat="1" applyFont="1" applyBorder="1" applyAlignment="1">
      <alignment horizontal="center"/>
    </xf>
    <xf numFmtId="2" fontId="20" fillId="0" borderId="8" xfId="5" applyNumberFormat="1" applyFont="1" applyBorder="1" applyAlignment="1">
      <alignment horizontal="center" vertical="center"/>
    </xf>
    <xf numFmtId="2" fontId="18" fillId="0" borderId="8" xfId="5" applyNumberFormat="1" applyFont="1" applyBorder="1" applyAlignment="1">
      <alignment horizontal="center" vertical="center"/>
    </xf>
    <xf numFmtId="0" fontId="18" fillId="0" borderId="8" xfId="5" applyNumberFormat="1" applyFont="1" applyBorder="1" applyAlignment="1">
      <alignment horizontal="center" vertical="center"/>
    </xf>
    <xf numFmtId="0" fontId="21" fillId="0" borderId="8" xfId="5" applyNumberFormat="1" applyFont="1" applyBorder="1" applyAlignment="1">
      <alignment horizontal="center"/>
    </xf>
    <xf numFmtId="0" fontId="19" fillId="0" borderId="2" xfId="5" applyNumberFormat="1" applyFont="1" applyBorder="1" applyAlignment="1">
      <alignment horizontal="center" vertical="center" wrapText="1"/>
    </xf>
    <xf numFmtId="1" fontId="5" fillId="3" borderId="2" xfId="5" applyNumberFormat="1" applyFont="1" applyFill="1" applyBorder="1" applyAlignment="1">
      <alignment horizontal="center" vertical="center" wrapText="1"/>
    </xf>
    <xf numFmtId="0" fontId="13" fillId="0" borderId="2" xfId="5" applyNumberFormat="1" applyFont="1" applyBorder="1" applyAlignment="1">
      <alignment horizontal="center" vertical="center" wrapText="1"/>
    </xf>
    <xf numFmtId="0" fontId="10" fillId="0" borderId="2" xfId="5" applyNumberFormat="1" applyFont="1" applyBorder="1" applyAlignment="1">
      <alignment horizontal="center" vertical="center" wrapText="1"/>
    </xf>
    <xf numFmtId="0" fontId="10" fillId="0" borderId="3" xfId="5" applyNumberFormat="1" applyFont="1" applyBorder="1" applyAlignment="1">
      <alignment horizontal="center" vertical="center" wrapText="1"/>
    </xf>
    <xf numFmtId="0" fontId="10" fillId="0" borderId="0" xfId="5" applyNumberFormat="1" applyFont="1" applyAlignment="1">
      <alignment horizontal="center" vertical="center" wrapText="1"/>
    </xf>
    <xf numFmtId="0" fontId="10" fillId="0" borderId="4" xfId="5" applyNumberFormat="1" applyFont="1" applyBorder="1" applyAlignment="1">
      <alignment horizontal="center" vertical="center" wrapText="1"/>
    </xf>
    <xf numFmtId="0" fontId="10" fillId="0" borderId="5" xfId="5" applyNumberFormat="1" applyFont="1" applyBorder="1" applyAlignment="1">
      <alignment horizontal="center" vertical="center" wrapText="1"/>
    </xf>
    <xf numFmtId="0" fontId="10" fillId="0" borderId="6" xfId="5" applyNumberFormat="1" applyFont="1" applyBorder="1" applyAlignment="1">
      <alignment horizontal="center" vertical="center" wrapText="1"/>
    </xf>
    <xf numFmtId="0" fontId="10" fillId="0" borderId="7" xfId="5" applyNumberFormat="1" applyFont="1" applyBorder="1" applyAlignment="1">
      <alignment horizontal="center" vertical="center" wrapText="1"/>
    </xf>
    <xf numFmtId="0" fontId="15" fillId="0" borderId="8" xfId="5" applyNumberFormat="1" applyFont="1" applyBorder="1" applyAlignment="1">
      <alignment horizontal="center" vertical="center" wrapText="1"/>
    </xf>
    <xf numFmtId="0" fontId="15" fillId="0" borderId="2" xfId="5" applyNumberFormat="1" applyFont="1" applyBorder="1" applyAlignment="1">
      <alignment horizontal="center" vertical="center" wrapText="1"/>
    </xf>
    <xf numFmtId="0" fontId="13" fillId="0" borderId="10" xfId="5" applyNumberFormat="1" applyFont="1" applyBorder="1" applyAlignment="1">
      <alignment horizontal="center" wrapText="1"/>
    </xf>
    <xf numFmtId="0" fontId="13" fillId="0" borderId="12" xfId="5" applyNumberFormat="1" applyFont="1" applyBorder="1" applyAlignment="1">
      <alignment horizontal="center" wrapText="1"/>
    </xf>
    <xf numFmtId="0" fontId="13" fillId="0" borderId="9" xfId="5" applyNumberFormat="1" applyFont="1" applyBorder="1" applyAlignment="1">
      <alignment horizontal="center" wrapText="1"/>
    </xf>
  </cellXfs>
  <cellStyles count="8">
    <cellStyle name="ОбТекст" xfId="2" xr:uid="{00000000-0005-0000-0000-000000000000}"/>
    <cellStyle name="Обычный" xfId="0" builtinId="0"/>
    <cellStyle name="Обычный 2" xfId="4" xr:uid="{00000000-0005-0000-0000-000002000000}"/>
    <cellStyle name="Обычный 2 2" xfId="7" xr:uid="{10684418-A4EB-40B0-95BC-B27FD337D4E0}"/>
    <cellStyle name="Обычный 3" xfId="5" xr:uid="{00000000-0005-0000-0000-000003000000}"/>
    <cellStyle name="Обычный 4" xfId="6" xr:uid="{E9D82E04-3E8A-44AE-BDFB-45AAF6CDB68E}"/>
    <cellStyle name="Финансовый 2" xfId="3" xr:uid="{00000000-0005-0000-0000-000004000000}"/>
    <cellStyle name="Хороший 2" xfId="1" xr:uid="{00000000-0005-0000-0000-000005000000}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4\C\WINDOWS\&#1056;&#1072;&#1073;&#1086;&#1095;&#1080;&#1081;%20&#1089;&#1090;&#1086;&#1083;\&#1041;&#1072;&#1075;&#1080;&#1085;&#1057;\&#1063;&#1062;&#1047;\&#1041;&#1072;&#1075;&#1080;&#1085;&#1057;\&#1055;&#1088;&#1080;&#1084;&#1077;&#1088;&#1099;,%20&#1086;&#1073;&#1088;&#1072;&#1079;&#1094;&#1099;\&#1052;&#1072;&#1081;&#1082;&#1086;&#1087;\&#1052;&#1072;&#1081;&#1082;&#1086;&#1087;%20&#1041;&#1069;&#1056;&#1057;-23\&#1047;&#1083;&#1072;&#1090;&#1086;&#1091;&#1089;&#1090;\&#1101;&#1085;&#1077;&#1088;&#1075;&#1086;&#1105;&#1084;&#1082;&#1086;&#1089;&#1090;&#1100;\&#1069;&#1085;&#1077;&#1088;&#1075;&#1086;&#1105;&#1084;&#1082;&#1086;&#1089;&#1090;&#1100;%20&#1047;&#1052;&#104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57;&#1085;&#1077;&#1090;&#1082;&#1086;&#1074;\&#1056;&#1077;&#1079;&#1077;&#1088;&#1074;&#1085;&#1099;&#1077;%20&#1082;&#1086;&#1087;&#1080;&#1080;\&#1047;&#1083;&#1072;&#1090;&#1086;&#1091;&#1089;&#1090;\&#1069;&#1085;&#1077;&#1088;&#1075;&#1086;&#1105;&#1084;&#1082;&#1086;&#1089;&#1090;&#1100;%20&#1047;&#1052;&#1047;-10.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4\C\WINDOWS\&#1056;&#1072;&#1073;&#1086;&#1095;&#1080;&#1081;%20&#1089;&#1090;&#1086;&#1083;\&#1041;&#1072;&#1075;&#1080;&#1085;&#1057;\&#1063;&#1062;&#1047;\&#1041;&#1072;&#1075;&#1080;&#1085;&#1057;\&#1055;&#1088;&#1080;&#1084;&#1077;&#1088;&#1099;,%20&#1086;&#1073;&#1088;&#1072;&#1079;&#1094;&#1099;\&#1052;&#1072;&#1081;&#1082;&#1086;&#1087;\&#1052;&#1072;&#1081;&#1082;&#1086;&#1087;%20&#1041;&#1069;&#1056;&#1057;-23\&#1058;&#1088;&#1086;&#1080;&#1094;&#1082;\&#1058;&#1046;&#1050;\&#1069;&#1085;&#1077;&#1088;&#1075;&#1086;&#1105;&#1084;&#1082;&#1086;&#1089;&#1090;&#1100;%20&#1058;&#1046;&#105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4\C\WINDOWS\&#1056;&#1072;&#1073;&#1086;&#1095;&#1080;&#1081;%20&#1089;&#1090;&#1086;&#1083;\&#1041;&#1072;&#1075;&#1080;&#1085;&#1057;\&#1063;&#1062;&#1047;\&#1041;&#1072;&#1075;&#1080;&#1085;&#1057;\&#1055;&#1088;&#1080;&#1084;&#1077;&#1088;&#1099;,%20&#1086;&#1073;&#1088;&#1072;&#1079;&#1094;&#1099;\&#1052;&#1072;&#1081;&#1082;&#1086;&#1087;\&#1052;&#1072;&#1081;&#1082;&#1086;&#1087;%20&#1041;&#1069;&#1056;&#1057;-23\&#1056;&#1077;&#1079;&#1077;&#1088;&#1074;&#1085;&#1099;&#1077;%20&#1082;&#1086;&#1087;&#1080;&#1080;\&#1047;&#1083;&#1072;&#1090;&#1086;&#1091;&#1089;&#1090;\&#1069;&#1085;&#1077;&#1088;&#1075;&#1086;&#1105;&#1084;&#1082;&#1086;&#1089;&#1090;&#1100;%20&#1047;&#1052;&#1047;-10.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57;&#1085;&#1077;&#1090;&#1082;&#1086;&#1074;\&#1047;&#1083;&#1072;&#1090;&#1086;&#1091;&#1089;&#1090;\&#1101;&#1085;&#1077;&#1088;&#1075;&#1086;&#1105;&#1084;&#1082;&#1086;&#1089;&#1090;&#1100;\&#1069;&#1085;&#1077;&#1088;&#1075;&#1086;&#1105;&#1084;&#1082;&#1086;&#1089;&#1090;&#1100;%20&#1047;&#1052;&#104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47;&#1083;&#1072;&#1090;&#1086;&#1091;&#1089;&#1090;\&#1069;&#1085;&#1077;&#1088;&#1075;&#1086;&#1105;&#1084;&#1082;&#1086;&#1089;&#1090;&#1100;%20&#1047;&#1052;&#104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57;&#1085;&#1077;&#1090;&#1082;&#1086;&#1074;\&#1058;&#1088;&#1086;&#1080;&#1094;&#1082;\&#1058;&#1046;&#1050;\&#1069;&#1085;&#1077;&#1088;&#1075;&#1086;&#1105;&#1084;&#1082;&#1086;&#1089;&#1090;&#1100;%20&#1058;&#1046;&#1050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-3\d\&#1041;&#1069;&#1056;&#1057;\&#1055;&#1056;&#1045;&#1044;&#1055;&#1056;&#1048;&#1071;&#1058;&#1048;&#1071;\Zn\Zn.%20&#1069;&#1085;&#1077;&#1088;&#1075;&#1086;\&#1041;&#1069;&#1056;&#1057;\&#1069;&#1085;&#1077;&#1088;&#1075;&#1086;&#1105;&#1084;&#1082;&#1086;&#1089;&#1090;&#1100;%202002%20(&#1085;&#1086;&#1074;&#1072;&#1103;%20&#1092;&#1086;&#1088;&#1084;&#1072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2;&#1077;&#1075;12/Downloads/&#1069;&#1082;&#1089;&#1087;&#1086;&#1088;&#1090;%20&#1086;&#1090;&#1095;&#1077;&#1090;&#1072;%20&#1086;%20&#1088;&#1072;&#1073;&#1086;&#1090;&#1072;&#1093;%20&#1086;&#1090;%2030.11.2018%2002-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2"/>
      <sheetName val="Лист1"/>
      <sheetName val="Главное меню"/>
      <sheetName val="Потребление"/>
      <sheetName val="Выработка"/>
      <sheetName val="Стоимость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 №3"/>
      <sheetName val="ДиаграммаСТ по Прокатному 3"/>
      <sheetName val="ДиаграммаКР по Прокатному 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  <sheetName val="Стоимость энергоносит."/>
      <sheetName val="Прокатный цех№3"/>
      <sheetName val="ДиаграммаСТ по прокатному3"/>
      <sheetName val="ДиаграммаКР по прокатному3"/>
    </sheetNames>
    <sheetDataSet>
      <sheetData sheetId="0" refreshError="1"/>
      <sheetData sheetId="1" refreshError="1"/>
      <sheetData sheetId="2" refreshError="1"/>
      <sheetData sheetId="3"/>
      <sheetData sheetId="4" refreshError="1">
        <row r="5">
          <cell r="D5">
            <v>332074</v>
          </cell>
        </row>
        <row r="6">
          <cell r="D6">
            <v>118954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Главное меню"/>
      <sheetName val="Потребление"/>
      <sheetName val="Выработка"/>
      <sheetName val="Стоимость энергоносит.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№3"/>
      <sheetName val="ДиаграммаСТ по прокатному3"/>
      <sheetName val="ДиаграммаКР по прокатному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</sheetNames>
    <sheetDataSet>
      <sheetData sheetId="0" refreshError="1"/>
      <sheetData sheetId="1" refreshError="1"/>
      <sheetData sheetId="2" refreshError="1"/>
      <sheetData sheetId="3" refreshError="1">
        <row r="6">
          <cell r="D6">
            <v>118954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лавное меню"/>
      <sheetName val="Выработка"/>
      <sheetName val="Стоимость"/>
      <sheetName val="Паровые котлы ДКВР-10-39"/>
      <sheetName val="Паровые котлы ДКВР-20-13"/>
      <sheetName val="Сетевая установка"/>
      <sheetName val="ХВО"/>
      <sheetName val="Эл.энергия"/>
      <sheetName val="Энерго-ть"/>
      <sheetName val="котельная-Решетин"/>
      <sheetName val="паров.котлы"/>
      <sheetName val="Паровая котельная"/>
      <sheetName val="Насос. станция(питьев.вода)"/>
      <sheetName val="Насос. станция(техн.вода)"/>
      <sheetName val="Электролизный цех"/>
      <sheetName val="Рафинационный цех"/>
      <sheetName val="ДиаграммаСТР по Рафцеху"/>
      <sheetName val="Гидрозавод"/>
      <sheetName val="ДиаграммаСТР по Гидрозаводу"/>
      <sheetName val="Маргзавод"/>
      <sheetName val="ДиаграммаСТР по Маргзаводу"/>
      <sheetName val="Мылзавод"/>
      <sheetName val="ДиаграммаСТР по Мылзаводу"/>
      <sheetName val="Глицериновый цех"/>
      <sheetName val="ДиаграммаСТР по Глиццеху"/>
      <sheetName val="Цех расфасовки раст. масла"/>
      <sheetName val="ДиаграммаСТР по ЦРРМ"/>
      <sheetName val="Майонезный цех"/>
      <sheetName val="ДиаграммаСТР по Майонезцеху"/>
      <sheetName val="Ремстройцех"/>
      <sheetName val="ДиаграммаСТР по Ремстройцеху"/>
      <sheetName val="Электроцех"/>
      <sheetName val="ДиаграммаСТР по Электроцеху"/>
      <sheetName val="Транспортный цех"/>
      <sheetName val="ДиаграммаСТР по Трансцеху"/>
      <sheetName val="Механический цех"/>
      <sheetName val="ДиаграммаСТР по Мехцеху"/>
      <sheetName val="КИП и А"/>
      <sheetName val="ДиаграммаСТР по КИП и А"/>
      <sheetName val="Медпункт"/>
      <sheetName val="ДиаграммаСТР по Медпункту"/>
      <sheetName val="Пождепо"/>
      <sheetName val="ДиаграммаСТР по Пождепо"/>
      <sheetName val="Спортзал"/>
      <sheetName val="ДиаграммаСТР по Спортзалу"/>
      <sheetName val="Клуб"/>
      <sheetName val="Прачечная"/>
      <sheetName val="Контора"/>
      <sheetName val="Столовая"/>
      <sheetName val="Электроэнергия"/>
      <sheetName val="Тепло"/>
      <sheetName val="Вода"/>
      <sheetName val="Стоки"/>
      <sheetName val="Годов.отч.поFHE"/>
      <sheetName val="годов.отч.по воде"/>
      <sheetName val="Соль"/>
      <sheetName val="Энергоёмкость ТЖК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Главное меню"/>
      <sheetName val="Потребление"/>
      <sheetName val="Выработка"/>
      <sheetName val="Стоимость энергоносит.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№3"/>
      <sheetName val="ДиаграммаСТ по прокатному3"/>
      <sheetName val="ДиаграммаКР по прокатному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</sheetNames>
    <sheetDataSet>
      <sheetData sheetId="0" refreshError="1"/>
      <sheetData sheetId="1" refreshError="1"/>
      <sheetData sheetId="2" refreshError="1"/>
      <sheetData sheetId="3" refreshError="1">
        <row r="6">
          <cell r="D6">
            <v>118954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2"/>
      <sheetName val="Лист1"/>
      <sheetName val="Главное меню"/>
      <sheetName val="Потребление"/>
      <sheetName val="Выработка"/>
      <sheetName val="Стоимость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 №3"/>
      <sheetName val="ДиаграммаСТ по Прокатному 3"/>
      <sheetName val="ДиаграммаКР по Прокатному 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  <sheetName val="Стоимость энергоносит."/>
      <sheetName val="Прокатный цех№3"/>
      <sheetName val="ДиаграммаСТ по прокатному3"/>
      <sheetName val="ДиаграммаКР по прокатному3"/>
    </sheetNames>
    <sheetDataSet>
      <sheetData sheetId="0" refreshError="1"/>
      <sheetData sheetId="1" refreshError="1"/>
      <sheetData sheetId="2" refreshError="1"/>
      <sheetData sheetId="3"/>
      <sheetData sheetId="4" refreshError="1">
        <row r="5">
          <cell r="D5">
            <v>332074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лавное меню2"/>
      <sheetName val="Главное меню"/>
      <sheetName val="Потребление"/>
      <sheetName val="Выработка"/>
      <sheetName val="Стоимость энергоносит."/>
      <sheetName val="Турбина"/>
      <sheetName val="СИО"/>
      <sheetName val="КУ-1-4"/>
      <sheetName val="КУ-5,6"/>
      <sheetName val="Паровые котлы"/>
      <sheetName val="Бойлерная"/>
      <sheetName val="ХОВ"/>
      <sheetName val="Кислородная станция(N2) "/>
      <sheetName val="Кислородная станция(О2)"/>
      <sheetName val="Турбокомпр. станц.1"/>
      <sheetName val="Турбокомпрессорная станция 2"/>
      <sheetName val="Водонасосная станция(техн.вода)"/>
      <sheetName val="Водонасосная станция(обор.вода)"/>
      <sheetName val="Мартеновский цех №2"/>
      <sheetName val="ЭСПК-2"/>
      <sheetName val="ЭСПЦ 1"/>
      <sheetName val="Прокатный цех№1"/>
      <sheetName val="Прокатный цех№3"/>
      <sheetName val="Термокалибровочный цех"/>
      <sheetName val="Известково-обж.цех"/>
      <sheetName val="Литейный цех"/>
      <sheetName val="Огнеупорн.цех"/>
      <sheetName val="Копровый цех"/>
      <sheetName val="Нефтеслив"/>
      <sheetName val="Железнодорожный цех"/>
      <sheetName val="ЦРМП"/>
      <sheetName val="ЦРСПО"/>
      <sheetName val="ЦЗЛ"/>
      <sheetName val="Автотранспортный цех"/>
      <sheetName val="ЦПП"/>
      <sheetName val="ЦИС"/>
      <sheetName val="Цех столовых приборов"/>
      <sheetName val="Электроцех"/>
      <sheetName val="ЦГП"/>
      <sheetName val="Цех благоустр."/>
      <sheetName val="ЦСН"/>
      <sheetName val="АБК"/>
      <sheetName val="ЦЛМП"/>
      <sheetName val="Экозлат"/>
      <sheetName val="Прочие заводские  потребители"/>
      <sheetName val="Абразивный завод"/>
      <sheetName val="Завод металлоконструкций"/>
      <sheetName val="Прочие сторонние организации"/>
      <sheetName val="Все сторонние организации"/>
      <sheetName val="Потери"/>
      <sheetName val="Весь завод-металл"/>
      <sheetName val="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  <sheetName val="Лист1"/>
      <sheetName val="ДиаграммаСТ по турбине"/>
      <sheetName val="ДиаграммаСТ по КУ№ 5 и 6"/>
      <sheetName val="ДиаграммаСТ по паровым котлам "/>
      <sheetName val="Турбокомпрессорная станция №1"/>
      <sheetName val="Турбокомпрессорная станция №2"/>
      <sheetName val="СТ. Диаграмма по Мартеновс №2"/>
      <sheetName val="Диаграмма КР по Мартену 2"/>
      <sheetName val="Диаграмма СТ ЭСПК-2"/>
      <sheetName val="Диаграмма КР ЭСПК-2"/>
      <sheetName val="Диаграмма СТ ЭСПЦ1"/>
      <sheetName val="Диаграмма КР ЭСПЦ1"/>
      <sheetName val="Диаграмма СТ прокатного1"/>
      <sheetName val="Диаграмма КР прокатного 1"/>
      <sheetName val="ДиаграммаСТ по прокатному3"/>
      <sheetName val="ДиаграммаКР по прокатному3"/>
      <sheetName val="ДиаграммаСТ по ТКЦ"/>
      <sheetName val="ДиаграммаКР поТКЦ"/>
      <sheetName val="Диаграмма по ИОЦ"/>
      <sheetName val="Диаграмма литейный цех"/>
      <sheetName val="Диаграмма по ОУЦ"/>
      <sheetName val="Диаграмма по копровому цеху"/>
      <sheetName val="ДиаграммаСТ по нефтесливу"/>
      <sheetName val="ДиаграммаСТ по ЖДЦ"/>
      <sheetName val="ДиаграммаСТ по ЦРМП"/>
      <sheetName val="ДиаграммаСТ по ЦРСПО"/>
      <sheetName val="ДиаграммаСТ по ЦЗЛ"/>
      <sheetName val="ДиаграммаСТ по АТЦ"/>
      <sheetName val="ДиаграммаСТ поЦПП"/>
      <sheetName val="ДиаграммаСТ по ЦИС"/>
      <sheetName val="ДиаграммаСТ по цеху стол. приб."/>
      <sheetName val="Диаграмма по Электроцеху"/>
      <sheetName val="ДиаграммаСТ по ЦГП"/>
      <sheetName val="ДиаграммаСТ по цеху благоуст."/>
      <sheetName val="ДиаграммаСТ-Весь завод"/>
      <sheetName val="ДиаграммаКР-Весь завод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Весь завод-мᐵталл"/>
    </sheetNames>
    <sheetDataSet>
      <sheetData sheetId="0" refreshError="1"/>
      <sheetData sheetId="1" refreshError="1"/>
      <sheetData sheetId="2" refreshError="1"/>
      <sheetData sheetId="3" refreshError="1">
        <row r="5">
          <cell r="D5">
            <v>332074</v>
          </cell>
        </row>
        <row r="6">
          <cell r="D6">
            <v>118954</v>
          </cell>
        </row>
        <row r="17">
          <cell r="H17">
            <v>32074.55</v>
          </cell>
        </row>
      </sheetData>
      <sheetData sheetId="4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>
        <row r="21">
          <cell r="A21" t="str">
            <v>9.Азот</v>
          </cell>
          <cell r="G21" t="str">
            <v>10.Мазут</v>
          </cell>
        </row>
        <row r="22">
          <cell r="A22" t="str">
            <v>тыс.м3/  год</v>
          </cell>
          <cell r="B22" t="str">
            <v>руб/ тыс.м3</v>
          </cell>
          <cell r="C22" t="str">
            <v>тыс.руб/ год</v>
          </cell>
          <cell r="D22" t="str">
            <v>руб/ тыс.руб продукции</v>
          </cell>
          <cell r="E22" t="str">
            <v>ту.т./год</v>
          </cell>
          <cell r="F22" t="str">
            <v>кг усл.т. / тыс.руб продукции</v>
          </cell>
          <cell r="G22" t="str">
            <v>т/год</v>
          </cell>
          <cell r="H22" t="str">
            <v>руб/т</v>
          </cell>
          <cell r="I22" t="str">
            <v>тыс.руб/ год</v>
          </cell>
          <cell r="J22" t="str">
            <v>руб/ тыс.руб продукции</v>
          </cell>
          <cell r="K22" t="str">
            <v>кг усл.т. / т.</v>
          </cell>
          <cell r="L22" t="str">
            <v>ту.т./год</v>
          </cell>
          <cell r="M22" t="str">
            <v>кг усл.т. / тыс.руб продукции</v>
          </cell>
        </row>
        <row r="23">
          <cell r="A23">
            <v>0</v>
          </cell>
          <cell r="B23">
            <v>252.65266885878376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646.53134010783913</v>
          </cell>
          <cell r="I23">
            <v>0</v>
          </cell>
          <cell r="J23">
            <v>0</v>
          </cell>
          <cell r="K23">
            <v>1370</v>
          </cell>
          <cell r="L23">
            <v>0</v>
          </cell>
          <cell r="M23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лавное меню"/>
      <sheetName val="Выработка"/>
      <sheetName val="Стоимость"/>
      <sheetName val="Паровые котлы ДКВР-10-39"/>
      <sheetName val="Паровые котлы ДКВР-20-13"/>
      <sheetName val="Сетевая установка"/>
      <sheetName val="ХВО"/>
      <sheetName val="Эл.энергия"/>
      <sheetName val="Энерго-ть"/>
      <sheetName val="котельная-Решетин"/>
      <sheetName val="паров.котлы"/>
      <sheetName val="Паровая котельная"/>
      <sheetName val="Насос. станция(питьев.вода)"/>
      <sheetName val="Насос. станция(техн.вода)"/>
      <sheetName val="Электролизный цех"/>
      <sheetName val="Рафинационный цех"/>
      <sheetName val="ДиаграммаСТР по Рафцеху"/>
      <sheetName val="Гидрозавод"/>
      <sheetName val="ДиаграммаСТР по Гидрозаводу"/>
      <sheetName val="Маргзавод"/>
      <sheetName val="ДиаграммаСТР по Маргзаводу"/>
      <sheetName val="Мылзавод"/>
      <sheetName val="ДиаграммаСТР по Мылзаводу"/>
      <sheetName val="Глицериновый цех"/>
      <sheetName val="ДиаграммаСТР по Глиццеху"/>
      <sheetName val="Цех расфасовки раст. масла"/>
      <sheetName val="ДиаграммаСТР по ЦРРМ"/>
      <sheetName val="Майонезный цех"/>
      <sheetName val="ДиаграммаСТР по Майонезцеху"/>
      <sheetName val="Ремстройцех"/>
      <sheetName val="ДиаграммаСТР по Ремстройцеху"/>
      <sheetName val="Электроцех"/>
      <sheetName val="ДиаграммаСТР по Электроцеху"/>
      <sheetName val="Транспортный цех"/>
      <sheetName val="ДиаграммаСТР по Трансцеху"/>
      <sheetName val="Механический цех"/>
      <sheetName val="ДиаграммаСТР по Мехцеху"/>
      <sheetName val="КИП и А"/>
      <sheetName val="ДиаграммаСТР по КИП и А"/>
      <sheetName val="Медпункт"/>
      <sheetName val="ДиаграммаСТР по Медпункту"/>
      <sheetName val="Пождепо"/>
      <sheetName val="ДиаграммаСТР по Пождепо"/>
      <sheetName val="Спортзал"/>
      <sheetName val="ДиаграммаСТР по Спортзалу"/>
      <sheetName val="Клуб"/>
      <sheetName val="Прачечная"/>
      <sheetName val="Контора"/>
      <sheetName val="Столовая"/>
      <sheetName val="Электроэнергия"/>
      <sheetName val="Тепло"/>
      <sheetName val="Вода"/>
      <sheetName val="Стоки"/>
      <sheetName val="Годов.отч.поFHE"/>
      <sheetName val="годов.отч.по воде"/>
      <sheetName val="Соль"/>
      <sheetName val="Энергоёмкость ТЖК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еню"/>
      <sheetName val="Покупные-Д"/>
      <sheetName val="Расчётные величины"/>
      <sheetName val="Исполнение бюджета"/>
      <sheetName val="Электроэнергия"/>
      <sheetName val="Природный газ"/>
      <sheetName val="Коксовая мелочь"/>
      <sheetName val="Тепло от ТЭЦ-3"/>
      <sheetName val="Тепло от линии лакокр. завода"/>
      <sheetName val="Тепло от ВПУ ЧЦЗ"/>
      <sheetName val="Кислород"/>
      <sheetName val="Хозпитьевая вода - насосные"/>
      <sheetName val="Хозпитьевая вода - очистные"/>
      <sheetName val="Промвода"/>
      <sheetName val="Пар"/>
      <sheetName val="Сжатый воздух 8 ати"/>
      <sheetName val="Сжатый воздух 2,2 ати"/>
      <sheetName val="Хоз.бытовые стоки"/>
      <sheetName val="Промливневые стоки"/>
      <sheetName val="Оборотная вода"/>
      <sheetName val="ЭК №1. Электроцех"/>
      <sheetName val="Электроцех-Д"/>
      <sheetName val="ЭК №2.Котельная"/>
      <sheetName val="Котельная-Д"/>
      <sheetName val="ЭК №3.ВПУ"/>
      <sheetName val="ВПУ-1Д"/>
      <sheetName val="ЭК №4.Тепловой пункт"/>
      <sheetName val="Тепловой пункт-Д"/>
      <sheetName val="ЭК №5.Компрессорная 8ати"/>
      <sheetName val="Компрессорная 8ати-Д"/>
      <sheetName val="ЭК №6.Компрессорная 2,2ати"/>
      <sheetName val="Компрессорная 2,2ати-Д"/>
      <sheetName val="ЭК №7.Газовая служба"/>
      <sheetName val="Газовая служба-Д"/>
      <sheetName val="ЭК  №8.Насосные ХПВ"/>
      <sheetName val="Стоимость"/>
      <sheetName val="Насосные ХПВ-Д"/>
      <sheetName val="ЭК №9.Оборотный цикл №4"/>
      <sheetName val="Оборотный цикл-Д"/>
      <sheetName val="ЭК №10.УИО обжигового цеха"/>
      <sheetName val="УИО обжигового цеха-Д"/>
      <sheetName val="ЭК №11.Очистные"/>
      <sheetName val="Очистные-Д"/>
      <sheetName val="ЭК №12.Обжиговый цех"/>
      <sheetName val="Обжиговый цех-Д"/>
      <sheetName val="ЭК №13.Выщелачивательный цех"/>
      <sheetName val="Выщелачивательный цех-Д"/>
      <sheetName val="ЭК №14.Электролитный цех №1"/>
      <sheetName val="Электролитный цех № 1-Д"/>
      <sheetName val="Электролитный цех №2"/>
      <sheetName val="Электролитный цех № 2-Д"/>
      <sheetName val="ЭК №16.Вельц-цех"/>
      <sheetName val="Вельц цех-Д"/>
      <sheetName val="ЭК №17.Гидрометаллургический"/>
      <sheetName val="Гидрометаллургический-Д"/>
      <sheetName val="ЭК №18. Сернокислотный цех"/>
      <sheetName val="Сернокислотный цех -Д"/>
      <sheetName val="ЭК №19.ОКС"/>
      <sheetName val="ОКС -Д"/>
      <sheetName val="ЭК №20.Столовая"/>
      <sheetName val="Столовая -Д"/>
      <sheetName val="ЭК №21.Транспортный цех"/>
      <sheetName val="Транспортный цех -Д"/>
      <sheetName val="ЭК №22.СТК"/>
      <sheetName val="СТК -Д"/>
      <sheetName val="ЭК №23.Механический цех"/>
      <sheetName val="Механический цех -Д"/>
      <sheetName val="ЭК №24.Участок хранения материа"/>
      <sheetName val="Участок хранения материалов -Д"/>
      <sheetName val="ЭК №25.Медпункт"/>
      <sheetName val="Медпункт-Д"/>
      <sheetName val="ЭК №26.Заводоуправление"/>
      <sheetName val="Заводоуправление-Д"/>
      <sheetName val="ЭК №27.Прачечная"/>
      <sheetName val="Прачечная-Д"/>
      <sheetName val="ЭК №28.Цех КИПиА"/>
      <sheetName val="Цех КАПиА-Д"/>
      <sheetName val="ЭК №29.ВОХР"/>
      <sheetName val="ВОХР-Д"/>
      <sheetName val="ЭК №30.Участок баков FRP"/>
      <sheetName val="Участок баков FRP-Д"/>
      <sheetName val="ЭК №31.Телефонная станция"/>
      <sheetName val="Телефонная станция-Д"/>
      <sheetName val="ЭК №32.Общезаводские затраты"/>
      <sheetName val="Общезаводские затраты-Д"/>
      <sheetName val="ЭК №33.Сторонние потребители"/>
      <sheetName val="Сторонние потребители -Д"/>
      <sheetName val="ЭК №34.Субабоненты"/>
      <sheetName val="Субабоненты-Д"/>
      <sheetName val="ЭК №35.Завод"/>
      <sheetName val="Завод-Д"/>
      <sheetName val="ЭК №36.Завод+СП+СА"/>
      <sheetName val="Завод+СП+СА-Д"/>
      <sheetName val="!!! СВОДНАЯ !!!"/>
      <sheetName val="М 40 Электричество"/>
      <sheetName val="Расч. расх. тепла на объекты Э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/>
      <sheetData sheetId="33" refreshError="1"/>
      <sheetData sheetId="34"/>
      <sheetData sheetId="35"/>
      <sheetData sheetId="36" refreshError="1"/>
      <sheetData sheetId="37"/>
      <sheetData sheetId="38" refreshError="1"/>
      <sheetData sheetId="39"/>
      <sheetData sheetId="40" refreshError="1"/>
      <sheetData sheetId="41"/>
      <sheetData sheetId="42" refreshError="1"/>
      <sheetData sheetId="43"/>
      <sheetData sheetId="44" refreshError="1"/>
      <sheetData sheetId="45"/>
      <sheetData sheetId="46" refreshError="1"/>
      <sheetData sheetId="47"/>
      <sheetData sheetId="48" refreshError="1"/>
      <sheetData sheetId="49"/>
      <sheetData sheetId="50" refreshError="1"/>
      <sheetData sheetId="51"/>
      <sheetData sheetId="52" refreshError="1"/>
      <sheetData sheetId="53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/>
      <sheetData sheetId="64" refreshError="1"/>
      <sheetData sheetId="65"/>
      <sheetData sheetId="66" refreshError="1"/>
      <sheetData sheetId="67"/>
      <sheetData sheetId="68" refreshError="1"/>
      <sheetData sheetId="69"/>
      <sheetData sheetId="70" refreshError="1"/>
      <sheetData sheetId="71"/>
      <sheetData sheetId="72" refreshError="1"/>
      <sheetData sheetId="73"/>
      <sheetData sheetId="74" refreshError="1"/>
      <sheetData sheetId="75"/>
      <sheetData sheetId="76" refreshError="1"/>
      <sheetData sheetId="77"/>
      <sheetData sheetId="78" refreshError="1"/>
      <sheetData sheetId="79"/>
      <sheetData sheetId="80" refreshError="1"/>
      <sheetData sheetId="81"/>
      <sheetData sheetId="82" refreshError="1"/>
      <sheetData sheetId="83"/>
      <sheetData sheetId="84" refreshError="1"/>
      <sheetData sheetId="85"/>
      <sheetData sheetId="86" refreshError="1"/>
      <sheetData sheetId="87"/>
      <sheetData sheetId="88" refreshError="1"/>
      <sheetData sheetId="89"/>
      <sheetData sheetId="90" refreshError="1"/>
      <sheetData sheetId="91"/>
      <sheetData sheetId="92" refreshError="1"/>
      <sheetData sheetId="93"/>
      <sheetData sheetId="94"/>
      <sheetData sheetId="9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ыполненные работы (услуги)"/>
      <sheetName val="ПланРаб"/>
      <sheetName val="СпрРабУсл"/>
      <sheetName val="ОпцииФиксацииПлана"/>
      <sheetName val="conf"/>
    </sheetNames>
    <sheetDataSet>
      <sheetData sheetId="0"/>
      <sheetData sheetId="1"/>
      <sheetData sheetId="2">
        <row r="1">
          <cell r="A1" t="str">
            <v>1.Обслуживание инженерных сетей</v>
          </cell>
        </row>
        <row r="2">
          <cell r="A2" t="str">
            <v>1.1.Гидравлические испытания системы отопления</v>
          </cell>
        </row>
        <row r="3">
          <cell r="A3" t="str">
            <v xml:space="preserve">1.2.Техническое обслуживание инженерных сетей входящих в состав общего имущества многоквартирных жилых домов </v>
          </cell>
        </row>
        <row r="4">
          <cell r="A4" t="str">
            <v>1.3.Запуск системы отопления</v>
          </cell>
        </row>
        <row r="5">
          <cell r="A5" t="str">
            <v>1.4.Очистка и промывка системы водоснабжения, оборудования водоподкачек от накипно-коррозионных отложений</v>
          </cell>
        </row>
        <row r="6">
          <cell r="A6" t="str">
            <v>1.5.Промывка системы отопления</v>
          </cell>
        </row>
        <row r="7">
          <cell r="A7" t="str">
            <v>1.6.Гидравлические испытания оборудования водоподкачек</v>
          </cell>
        </row>
        <row r="8">
          <cell r="A8" t="str">
            <v>2.ТБО</v>
          </cell>
        </row>
        <row r="9">
          <cell r="A9" t="str">
            <v>2.1.Вывоз бытовых сточных вод и жидких отходов</v>
          </cell>
        </row>
        <row r="10">
          <cell r="A10" t="str">
            <v>2.2.Организация сбора бытовых отходов I - IV классов опасности (отработанных ртутьсодержащих ламп и др.) их передача в специализированные организации</v>
          </cell>
        </row>
        <row r="11">
          <cell r="A11" t="str">
            <v>2.3.Организация накопления и вывоз твердых бытовых отходов</v>
          </cell>
        </row>
        <row r="12">
          <cell r="A12" t="str">
            <v>3.Санитарное обслуживание</v>
          </cell>
        </row>
        <row r="13">
          <cell r="A13" t="str">
            <v>3.1.Лестничные клетки</v>
          </cell>
        </row>
        <row r="14">
          <cell r="A14" t="str">
            <v xml:space="preserve">3.1.1.Влажное подметание лестничных площадок и маршей </v>
          </cell>
        </row>
        <row r="15">
          <cell r="A15" t="str">
            <v>3.1.1.1.Влажное подметание лестничных площадок и маршей выше третьего этажа в доме с лифтом и мусоропроводом</v>
          </cell>
        </row>
        <row r="16">
          <cell r="A16" t="str">
            <v>3.1.1.2.Влажное подметание лестничных площадок и маршей выше третьего этажа в доме с лифтом без мусоропровода</v>
          </cell>
        </row>
        <row r="17">
          <cell r="A17" t="str">
            <v>3.1.1.3.Влажное подметание лестничных площадок и маршей выше третьего этажа в доме с мусоропроводом без лифта</v>
          </cell>
        </row>
        <row r="18">
          <cell r="A18" t="str">
            <v>3.1.1.4.Влажное подметание лестничных площадок и маршей нижних трех этажей</v>
          </cell>
        </row>
        <row r="19">
          <cell r="A19" t="str">
            <v>3.1.1.4.1.Влажное подметание лестничных площадок и маршей нижних трех этажей в доме без мусоропровода и лифта</v>
          </cell>
        </row>
        <row r="20">
          <cell r="A20" t="str">
            <v>3.1.1.4.2.Влажное подметание лестничных площадок и маршей нижних трех этажей в доме с мусоропроводом без лифта</v>
          </cell>
        </row>
        <row r="21">
          <cell r="A21" t="str">
            <v xml:space="preserve">3.1.1.4.3.Влажное подметание лестничных площадок и маршей нижних трех этажей в доме с лифтом без мусоропровода </v>
          </cell>
        </row>
        <row r="22">
          <cell r="A22" t="str">
            <v xml:space="preserve">3.1.1.4.4.Влажное подметание лестничных площадок и маршей нижних трех этажей в доме с лифтом и мусоропроводом </v>
          </cell>
        </row>
        <row r="23">
          <cell r="A23" t="str">
            <v>3.1.1.5.Влажное подметание лестничных площадок и маршей выше третьего этажа в доме без мусоропровода и лифта</v>
          </cell>
        </row>
        <row r="24">
          <cell r="A24" t="str">
            <v>3.1.2.Влажная протирка дверных коробок, полотен дверей, доводчиков, дверных ручек;</v>
          </cell>
        </row>
        <row r="25">
          <cell r="A25" t="str">
            <v>3.1.3.Влажная протирка перил лестниц</v>
          </cell>
        </row>
        <row r="26">
          <cell r="A26" t="str">
            <v>3.1.4.Мытье окон</v>
          </cell>
        </row>
        <row r="27">
          <cell r="A27" t="str">
            <v>3.1.5.Влажная протирка шкафов для электросчетчиков слаботочных устройств</v>
          </cell>
        </row>
        <row r="28">
          <cell r="A28" t="str">
            <v xml:space="preserve">3.1.6.Мытье лестничных площадок и маршей </v>
          </cell>
        </row>
        <row r="29">
          <cell r="A29" t="str">
            <v>3.1.6.1.Мытье лестничных площадок и маршей выше третьего этажа в доме с мусоропроводом без лифта</v>
          </cell>
        </row>
        <row r="30">
          <cell r="A30" t="str">
            <v>3.1.6.2.Мытье лестничных площадок и маршей выше третьего этажа в доме с лифтом и мусоропроводом</v>
          </cell>
        </row>
        <row r="31">
          <cell r="A31" t="str">
            <v>3.1.6.3.Мытье лестничных площадок и маршей выше третьего этажа в доме с лифтом без мусоропровода</v>
          </cell>
        </row>
        <row r="32">
          <cell r="A32" t="str">
            <v>3.1.6.4.Мытье лестничных площадок и маршей выше третьего этажа в доме без мусоропровода и лифта</v>
          </cell>
        </row>
        <row r="33">
          <cell r="A33" t="str">
            <v>3.1.6.5.Мытье лестничных площадок и маршей нижних трех этажей</v>
          </cell>
        </row>
        <row r="34">
          <cell r="A34" t="str">
            <v>3.1.6.5.1.Мытье лестничных площадок и маршей нижних трех этажей в доме с лифтом без мусоропровода</v>
          </cell>
        </row>
        <row r="35">
          <cell r="A35" t="str">
            <v>3.1.6.5.2.Мытье лестничных площадок и маршей нижних трех этажей в доме без мусоропровода и лифта</v>
          </cell>
        </row>
        <row r="36">
          <cell r="A36" t="str">
            <v>3.1.6.5.3.Мытье лестничных площадок и маршей нижних трех этажей в доме с лифтом и мусоропроводом</v>
          </cell>
        </row>
        <row r="37">
          <cell r="A37" t="str">
            <v>3.1.6.5.4.Мытье лестничных площадок и маршей нижних трех этажей в доме с мусоропроводом без лифта</v>
          </cell>
        </row>
        <row r="38">
          <cell r="A38" t="str">
            <v>3.1.8.Полная уборка лестничных клеток</v>
          </cell>
        </row>
        <row r="39">
          <cell r="A39" t="str">
            <v>3.1.8.1.Влажная протирка оконных ограждений</v>
          </cell>
        </row>
        <row r="40">
          <cell r="A40" t="str">
            <v>3.1.8.2.Влажная протирка подоконников</v>
          </cell>
        </row>
        <row r="41">
          <cell r="A41" t="str">
            <v>3.2.Придомовая территория</v>
          </cell>
        </row>
        <row r="42">
          <cell r="A42" t="str">
            <v>3.2.1.Придомовая. Зима</v>
          </cell>
        </row>
        <row r="43">
          <cell r="A43" t="str">
            <v>3.2.1.1.Очистка контейнерной площадки в холодный период</v>
          </cell>
        </row>
        <row r="44">
          <cell r="A44" t="str">
            <v>3.2.1.2.Сметание снега со ступеней и площадок</v>
          </cell>
        </row>
        <row r="45">
          <cell r="A45" t="str">
            <v xml:space="preserve">3.2.1.3.Сдвигание свежевыпавшего снега </v>
          </cell>
        </row>
        <row r="46">
          <cell r="A46" t="str">
            <v>3.2.1.3.1.Сдвигание свежевыпавшего снега с территории I класса с неусовершенствованным покрытием</v>
          </cell>
        </row>
        <row r="47">
          <cell r="A47" t="str">
            <v>3.2.1.3.2.Сдвигание свежевыпавшего снега с территории I класса с усовершенствованным покрытием</v>
          </cell>
        </row>
        <row r="48">
          <cell r="A48" t="str">
            <v>3.2.1.3.3.Сдвигание свежевыпавшего снега с территории I класса без покрытий</v>
          </cell>
        </row>
        <row r="49">
          <cell r="A49" t="str">
            <v>3.2.1.4.Очистка территорий с усовершенствованными покрытиями от уплотненного снега</v>
          </cell>
        </row>
        <row r="50">
          <cell r="A50" t="str">
            <v>3.2.1.4.1.Очистка территорий I класса с усовершенствованными покрытиями от уплотненного снега</v>
          </cell>
        </row>
        <row r="51">
          <cell r="A51" t="str">
            <v xml:space="preserve">3.2.1.5.Очистка территорий от наледи </v>
          </cell>
        </row>
        <row r="52">
          <cell r="A52" t="str">
            <v>3.2.1.5.1.Очистка территорий от наледи без предварительной обработки хлоридами</v>
          </cell>
        </row>
        <row r="53">
          <cell r="A53" t="str">
            <v>3.2.1.5.1.1.Очистка территорий I класса от наледи без предварительной обработки хлоридами</v>
          </cell>
        </row>
        <row r="54">
          <cell r="A54" t="str">
            <v>3.2.1.5.2.Очистка территорий от наледи c предварительной обработкой хлоридами</v>
          </cell>
        </row>
        <row r="55">
          <cell r="A55" t="str">
            <v>3.2.1.5.2.1.Очистка территорий I класса от наледи c предварительной обработкой хлоридами</v>
          </cell>
        </row>
        <row r="56">
          <cell r="A56" t="str">
            <v>3.2.2.Придомовая. Лето</v>
          </cell>
        </row>
        <row r="57">
          <cell r="A57" t="str">
            <v xml:space="preserve">3.2.2.1.Выкашивание газонов </v>
          </cell>
        </row>
        <row r="58">
          <cell r="A58" t="str">
            <v>3.2.2.3.Уборка контейнерных площадок</v>
          </cell>
        </row>
        <row r="59">
          <cell r="A59" t="str">
            <v>3.2.2.4.Подметание ступеней и площадок</v>
          </cell>
        </row>
        <row r="60">
          <cell r="A60" t="str">
            <v>3.2.2.6.Уборка газонов от случайного мусора</v>
          </cell>
        </row>
        <row r="61">
          <cell r="A61" t="str">
            <v>3.2.2.7.Подметание территории</v>
          </cell>
        </row>
        <row r="62">
          <cell r="A62" t="str">
            <v>3.2.2.7.1.Подметание территории I класса</v>
          </cell>
        </row>
        <row r="63">
          <cell r="A63" t="str">
            <v>3.2.2.7.1.1.Подметание территории с неусовершенствованным покрытием I класса</v>
          </cell>
        </row>
        <row r="64">
          <cell r="A64" t="str">
            <v>3.2.2.7.1.2.Подметание территории без покрытия I класса</v>
          </cell>
        </row>
        <row r="65">
          <cell r="A65" t="str">
            <v>3.2.2.7.1.3.Подметание территории с усовершенствованным покрытием I класса</v>
          </cell>
        </row>
        <row r="66">
          <cell r="A66" t="str">
            <v>4.Особые и специализированные работы</v>
          </cell>
        </row>
        <row r="67">
          <cell r="A67" t="str">
            <v>4.3.Дератизация, дезинсекция</v>
          </cell>
        </row>
        <row r="68">
          <cell r="A68" t="str">
            <v>4.3.1.Дезинсекция подвалов</v>
          </cell>
        </row>
        <row r="69">
          <cell r="A69" t="str">
            <v>4.3.3.Дератизация подвалов и мест общего пользования</v>
          </cell>
        </row>
        <row r="70">
          <cell r="A70" t="str">
            <v>4.5.Аварийное обслуживание по устранению засоров дымоходов и вентканалов</v>
          </cell>
        </row>
        <row r="71">
          <cell r="A71" t="str">
            <v>4.7.Проверка дымоходов и вентканалов</v>
          </cell>
        </row>
        <row r="72">
          <cell r="A72" t="str">
            <v>4.9.Аварийное обслуживание</v>
          </cell>
        </row>
        <row r="73">
          <cell r="A73" t="str">
            <v>5.Ремонт плановый и внеплановый. Внеплановые работы по обслуживанию</v>
          </cell>
        </row>
        <row r="74">
          <cell r="A74" t="str">
            <v>5.1.Текущий ремонт: Общестроительные работы</v>
          </cell>
        </row>
        <row r="75">
          <cell r="A75" t="str">
            <v>5.2.Текущий ремонт: Электрические сети</v>
          </cell>
        </row>
        <row r="76">
          <cell r="A76" t="str">
            <v>5.2.1.Замена осветительных приборов</v>
          </cell>
        </row>
        <row r="77">
          <cell r="A77" t="str">
            <v>5.2.2.Замена кабельных линий</v>
          </cell>
        </row>
        <row r="78">
          <cell r="A78" t="str">
            <v>5.2.3.Замена распределительных щитов</v>
          </cell>
        </row>
        <row r="79">
          <cell r="A79" t="str">
            <v>5.2.4.Замена ГЩВУ (ВРУ)</v>
          </cell>
        </row>
        <row r="80">
          <cell r="A80" t="str">
            <v>5.3.Текущий ремонт: Крыши и кровли</v>
          </cell>
        </row>
        <row r="81">
          <cell r="A81" t="str">
            <v>5.3.1.Замена элементов стропильной системы</v>
          </cell>
        </row>
        <row r="82">
          <cell r="A82" t="str">
            <v>5.3.2.Ремонт кровли</v>
          </cell>
        </row>
        <row r="83">
          <cell r="A83" t="str">
            <v>5.3.3.Смена теплоизоляции</v>
          </cell>
        </row>
        <row r="84">
          <cell r="A84" t="str">
            <v>5.4.Текущий ремонт: Инженерные сети</v>
          </cell>
        </row>
        <row r="85">
          <cell r="A85" t="str">
            <v>5.4.1.Замена теплового узла</v>
          </cell>
        </row>
        <row r="86">
          <cell r="A86" t="str">
            <v>5.4.3.Замена стояков ХВС</v>
          </cell>
        </row>
        <row r="87">
          <cell r="A87" t="str">
            <v>5.4.4.Замена выпусков системы водоотведения</v>
          </cell>
        </row>
        <row r="88">
          <cell r="A88" t="str">
            <v>5.4.5.Замена стояков отопления</v>
          </cell>
        </row>
        <row r="89">
          <cell r="A89" t="str">
            <v>5.4.6.Замена водоподкачки</v>
          </cell>
        </row>
        <row r="90">
          <cell r="A90" t="str">
            <v>5.4.7.Замена распределительной сети</v>
          </cell>
        </row>
        <row r="91">
          <cell r="A91" t="str">
            <v>5.4.8.Замена стояков водоотведения</v>
          </cell>
        </row>
        <row r="92">
          <cell r="A92" t="str">
            <v>6.Осмотры</v>
          </cell>
        </row>
        <row r="93">
          <cell r="A93" t="str">
            <v>6.4.Осмотр жилых и нежилых помещений</v>
          </cell>
        </row>
        <row r="94">
          <cell r="A94" t="str">
            <v xml:space="preserve">6.5.Осмотр мест общего пользования и подвальных помещений </v>
          </cell>
        </row>
        <row r="95">
          <cell r="A95" t="str">
            <v>6.6.Осмотр наружных конструкций панельного дома</v>
          </cell>
        </row>
        <row r="96">
          <cell r="A96" t="str">
            <v>7.Обслуживание электрических сетей</v>
          </cell>
        </row>
        <row r="97">
          <cell r="A97" t="str">
            <v xml:space="preserve">7.1.Техническое обслуживание дренажных насосов, кабелей, проводов щитов и распределительных коробок </v>
          </cell>
        </row>
        <row r="98">
          <cell r="A98" t="str">
            <v>7.2.Техническое обслуживание системы освещения общего имущества</v>
          </cell>
        </row>
        <row r="99">
          <cell r="A99" t="str">
            <v>7.3.Замер сопротивления изоляции</v>
          </cell>
        </row>
        <row r="100">
          <cell r="A100" t="str">
            <v xml:space="preserve">7.4.Техническое обслуживание электрических сетей и их оборудования на лестничных клетках </v>
          </cell>
        </row>
        <row r="101">
          <cell r="A101" t="str">
            <v>7.5.Техническое обслуживание ГЩВУ (ВРУ)</v>
          </cell>
        </row>
        <row r="102">
          <cell r="A102" t="str">
            <v>8.Обслуживание кровли</v>
          </cell>
        </row>
        <row r="103">
          <cell r="A103" t="str">
            <v>8.1.Очистка мягкой кровли от мусора</v>
          </cell>
        </row>
        <row r="104">
          <cell r="A104" t="str">
            <v>8.2.Осмотр несущих конструкций кровли</v>
          </cell>
        </row>
        <row r="105">
          <cell r="A105" t="str">
            <v>8.3.Техническое обслуживание мягкой кровли</v>
          </cell>
        </row>
        <row r="106">
          <cell r="A106" t="str">
            <v>8.4.Техническое обслуживание жесткой кровли</v>
          </cell>
        </row>
        <row r="107">
          <cell r="A107" t="str">
            <v>8.5.Осмотр чердачного помещения</v>
          </cell>
        </row>
        <row r="108">
          <cell r="A108" t="str">
            <v>9.Услуги по управлению</v>
          </cell>
        </row>
        <row r="109">
          <cell r="A109" t="str">
            <v>9.2.Услуга по управлению</v>
          </cell>
        </row>
        <row r="110">
          <cell r="A110" t="str">
            <v>9.3.Услуги по начислению и сбору платежей, работе с неплательщиками</v>
          </cell>
        </row>
        <row r="111">
          <cell r="A111" t="str">
            <v>9.4.Организация предоставления коммунальных услуг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118"/>
  <sheetViews>
    <sheetView tabSelected="1" topLeftCell="A84" zoomScale="78" zoomScaleNormal="78" workbookViewId="0">
      <selection activeCell="D119" sqref="D119"/>
    </sheetView>
  </sheetViews>
  <sheetFormatPr defaultColWidth="9.140625" defaultRowHeight="11.25" outlineLevelRow="2" x14ac:dyDescent="0.2"/>
  <cols>
    <col min="1" max="1" width="8.42578125" style="2" customWidth="1"/>
    <col min="2" max="2" width="81.85546875" style="2" customWidth="1"/>
    <col min="3" max="3" width="13.5703125" style="2" customWidth="1"/>
    <col min="4" max="4" width="19.85546875" style="2" customWidth="1"/>
    <col min="5" max="255" width="9.140625" style="2"/>
    <col min="256" max="257" width="8.42578125" style="2" customWidth="1"/>
    <col min="258" max="258" width="43.5703125" style="2" customWidth="1"/>
    <col min="259" max="259" width="13.5703125" style="2" customWidth="1"/>
    <col min="260" max="260" width="19.85546875" style="2" customWidth="1"/>
    <col min="261" max="511" width="9.140625" style="2"/>
    <col min="512" max="513" width="8.42578125" style="2" customWidth="1"/>
    <col min="514" max="514" width="43.5703125" style="2" customWidth="1"/>
    <col min="515" max="515" width="13.5703125" style="2" customWidth="1"/>
    <col min="516" max="516" width="19.85546875" style="2" customWidth="1"/>
    <col min="517" max="767" width="9.140625" style="2"/>
    <col min="768" max="769" width="8.42578125" style="2" customWidth="1"/>
    <col min="770" max="770" width="43.5703125" style="2" customWidth="1"/>
    <col min="771" max="771" width="13.5703125" style="2" customWidth="1"/>
    <col min="772" max="772" width="19.85546875" style="2" customWidth="1"/>
    <col min="773" max="1023" width="9.140625" style="2"/>
    <col min="1024" max="1025" width="8.42578125" style="2" customWidth="1"/>
    <col min="1026" max="1026" width="43.5703125" style="2" customWidth="1"/>
    <col min="1027" max="1027" width="13.5703125" style="2" customWidth="1"/>
    <col min="1028" max="1028" width="19.85546875" style="2" customWidth="1"/>
    <col min="1029" max="1279" width="9.140625" style="2"/>
    <col min="1280" max="1281" width="8.42578125" style="2" customWidth="1"/>
    <col min="1282" max="1282" width="43.5703125" style="2" customWidth="1"/>
    <col min="1283" max="1283" width="13.5703125" style="2" customWidth="1"/>
    <col min="1284" max="1284" width="19.85546875" style="2" customWidth="1"/>
    <col min="1285" max="1535" width="9.140625" style="2"/>
    <col min="1536" max="1537" width="8.42578125" style="2" customWidth="1"/>
    <col min="1538" max="1538" width="43.5703125" style="2" customWidth="1"/>
    <col min="1539" max="1539" width="13.5703125" style="2" customWidth="1"/>
    <col min="1540" max="1540" width="19.85546875" style="2" customWidth="1"/>
    <col min="1541" max="1791" width="9.140625" style="2"/>
    <col min="1792" max="1793" width="8.42578125" style="2" customWidth="1"/>
    <col min="1794" max="1794" width="43.5703125" style="2" customWidth="1"/>
    <col min="1795" max="1795" width="13.5703125" style="2" customWidth="1"/>
    <col min="1796" max="1796" width="19.85546875" style="2" customWidth="1"/>
    <col min="1797" max="2047" width="9.140625" style="2"/>
    <col min="2048" max="2049" width="8.42578125" style="2" customWidth="1"/>
    <col min="2050" max="2050" width="43.5703125" style="2" customWidth="1"/>
    <col min="2051" max="2051" width="13.5703125" style="2" customWidth="1"/>
    <col min="2052" max="2052" width="19.85546875" style="2" customWidth="1"/>
    <col min="2053" max="2303" width="9.140625" style="2"/>
    <col min="2304" max="2305" width="8.42578125" style="2" customWidth="1"/>
    <col min="2306" max="2306" width="43.5703125" style="2" customWidth="1"/>
    <col min="2307" max="2307" width="13.5703125" style="2" customWidth="1"/>
    <col min="2308" max="2308" width="19.85546875" style="2" customWidth="1"/>
    <col min="2309" max="2559" width="9.140625" style="2"/>
    <col min="2560" max="2561" width="8.42578125" style="2" customWidth="1"/>
    <col min="2562" max="2562" width="43.5703125" style="2" customWidth="1"/>
    <col min="2563" max="2563" width="13.5703125" style="2" customWidth="1"/>
    <col min="2564" max="2564" width="19.85546875" style="2" customWidth="1"/>
    <col min="2565" max="2815" width="9.140625" style="2"/>
    <col min="2816" max="2817" width="8.42578125" style="2" customWidth="1"/>
    <col min="2818" max="2818" width="43.5703125" style="2" customWidth="1"/>
    <col min="2819" max="2819" width="13.5703125" style="2" customWidth="1"/>
    <col min="2820" max="2820" width="19.85546875" style="2" customWidth="1"/>
    <col min="2821" max="3071" width="9.140625" style="2"/>
    <col min="3072" max="3073" width="8.42578125" style="2" customWidth="1"/>
    <col min="3074" max="3074" width="43.5703125" style="2" customWidth="1"/>
    <col min="3075" max="3075" width="13.5703125" style="2" customWidth="1"/>
    <col min="3076" max="3076" width="19.85546875" style="2" customWidth="1"/>
    <col min="3077" max="3327" width="9.140625" style="2"/>
    <col min="3328" max="3329" width="8.42578125" style="2" customWidth="1"/>
    <col min="3330" max="3330" width="43.5703125" style="2" customWidth="1"/>
    <col min="3331" max="3331" width="13.5703125" style="2" customWidth="1"/>
    <col min="3332" max="3332" width="19.85546875" style="2" customWidth="1"/>
    <col min="3333" max="3583" width="9.140625" style="2"/>
    <col min="3584" max="3585" width="8.42578125" style="2" customWidth="1"/>
    <col min="3586" max="3586" width="43.5703125" style="2" customWidth="1"/>
    <col min="3587" max="3587" width="13.5703125" style="2" customWidth="1"/>
    <col min="3588" max="3588" width="19.85546875" style="2" customWidth="1"/>
    <col min="3589" max="3839" width="9.140625" style="2"/>
    <col min="3840" max="3841" width="8.42578125" style="2" customWidth="1"/>
    <col min="3842" max="3842" width="43.5703125" style="2" customWidth="1"/>
    <col min="3843" max="3843" width="13.5703125" style="2" customWidth="1"/>
    <col min="3844" max="3844" width="19.85546875" style="2" customWidth="1"/>
    <col min="3845" max="4095" width="9.140625" style="2"/>
    <col min="4096" max="4097" width="8.42578125" style="2" customWidth="1"/>
    <col min="4098" max="4098" width="43.5703125" style="2" customWidth="1"/>
    <col min="4099" max="4099" width="13.5703125" style="2" customWidth="1"/>
    <col min="4100" max="4100" width="19.85546875" style="2" customWidth="1"/>
    <col min="4101" max="4351" width="9.140625" style="2"/>
    <col min="4352" max="4353" width="8.42578125" style="2" customWidth="1"/>
    <col min="4354" max="4354" width="43.5703125" style="2" customWidth="1"/>
    <col min="4355" max="4355" width="13.5703125" style="2" customWidth="1"/>
    <col min="4356" max="4356" width="19.85546875" style="2" customWidth="1"/>
    <col min="4357" max="4607" width="9.140625" style="2"/>
    <col min="4608" max="4609" width="8.42578125" style="2" customWidth="1"/>
    <col min="4610" max="4610" width="43.5703125" style="2" customWidth="1"/>
    <col min="4611" max="4611" width="13.5703125" style="2" customWidth="1"/>
    <col min="4612" max="4612" width="19.85546875" style="2" customWidth="1"/>
    <col min="4613" max="4863" width="9.140625" style="2"/>
    <col min="4864" max="4865" width="8.42578125" style="2" customWidth="1"/>
    <col min="4866" max="4866" width="43.5703125" style="2" customWidth="1"/>
    <col min="4867" max="4867" width="13.5703125" style="2" customWidth="1"/>
    <col min="4868" max="4868" width="19.85546875" style="2" customWidth="1"/>
    <col min="4869" max="5119" width="9.140625" style="2"/>
    <col min="5120" max="5121" width="8.42578125" style="2" customWidth="1"/>
    <col min="5122" max="5122" width="43.5703125" style="2" customWidth="1"/>
    <col min="5123" max="5123" width="13.5703125" style="2" customWidth="1"/>
    <col min="5124" max="5124" width="19.85546875" style="2" customWidth="1"/>
    <col min="5125" max="5375" width="9.140625" style="2"/>
    <col min="5376" max="5377" width="8.42578125" style="2" customWidth="1"/>
    <col min="5378" max="5378" width="43.5703125" style="2" customWidth="1"/>
    <col min="5379" max="5379" width="13.5703125" style="2" customWidth="1"/>
    <col min="5380" max="5380" width="19.85546875" style="2" customWidth="1"/>
    <col min="5381" max="5631" width="9.140625" style="2"/>
    <col min="5632" max="5633" width="8.42578125" style="2" customWidth="1"/>
    <col min="5634" max="5634" width="43.5703125" style="2" customWidth="1"/>
    <col min="5635" max="5635" width="13.5703125" style="2" customWidth="1"/>
    <col min="5636" max="5636" width="19.85546875" style="2" customWidth="1"/>
    <col min="5637" max="5887" width="9.140625" style="2"/>
    <col min="5888" max="5889" width="8.42578125" style="2" customWidth="1"/>
    <col min="5890" max="5890" width="43.5703125" style="2" customWidth="1"/>
    <col min="5891" max="5891" width="13.5703125" style="2" customWidth="1"/>
    <col min="5892" max="5892" width="19.85546875" style="2" customWidth="1"/>
    <col min="5893" max="6143" width="9.140625" style="2"/>
    <col min="6144" max="6145" width="8.42578125" style="2" customWidth="1"/>
    <col min="6146" max="6146" width="43.5703125" style="2" customWidth="1"/>
    <col min="6147" max="6147" width="13.5703125" style="2" customWidth="1"/>
    <col min="6148" max="6148" width="19.85546875" style="2" customWidth="1"/>
    <col min="6149" max="6399" width="9.140625" style="2"/>
    <col min="6400" max="6401" width="8.42578125" style="2" customWidth="1"/>
    <col min="6402" max="6402" width="43.5703125" style="2" customWidth="1"/>
    <col min="6403" max="6403" width="13.5703125" style="2" customWidth="1"/>
    <col min="6404" max="6404" width="19.85546875" style="2" customWidth="1"/>
    <col min="6405" max="6655" width="9.140625" style="2"/>
    <col min="6656" max="6657" width="8.42578125" style="2" customWidth="1"/>
    <col min="6658" max="6658" width="43.5703125" style="2" customWidth="1"/>
    <col min="6659" max="6659" width="13.5703125" style="2" customWidth="1"/>
    <col min="6660" max="6660" width="19.85546875" style="2" customWidth="1"/>
    <col min="6661" max="6911" width="9.140625" style="2"/>
    <col min="6912" max="6913" width="8.42578125" style="2" customWidth="1"/>
    <col min="6914" max="6914" width="43.5703125" style="2" customWidth="1"/>
    <col min="6915" max="6915" width="13.5703125" style="2" customWidth="1"/>
    <col min="6916" max="6916" width="19.85546875" style="2" customWidth="1"/>
    <col min="6917" max="7167" width="9.140625" style="2"/>
    <col min="7168" max="7169" width="8.42578125" style="2" customWidth="1"/>
    <col min="7170" max="7170" width="43.5703125" style="2" customWidth="1"/>
    <col min="7171" max="7171" width="13.5703125" style="2" customWidth="1"/>
    <col min="7172" max="7172" width="19.85546875" style="2" customWidth="1"/>
    <col min="7173" max="7423" width="9.140625" style="2"/>
    <col min="7424" max="7425" width="8.42578125" style="2" customWidth="1"/>
    <col min="7426" max="7426" width="43.5703125" style="2" customWidth="1"/>
    <col min="7427" max="7427" width="13.5703125" style="2" customWidth="1"/>
    <col min="7428" max="7428" width="19.85546875" style="2" customWidth="1"/>
    <col min="7429" max="7679" width="9.140625" style="2"/>
    <col min="7680" max="7681" width="8.42578125" style="2" customWidth="1"/>
    <col min="7682" max="7682" width="43.5703125" style="2" customWidth="1"/>
    <col min="7683" max="7683" width="13.5703125" style="2" customWidth="1"/>
    <col min="7684" max="7684" width="19.85546875" style="2" customWidth="1"/>
    <col min="7685" max="7935" width="9.140625" style="2"/>
    <col min="7936" max="7937" width="8.42578125" style="2" customWidth="1"/>
    <col min="7938" max="7938" width="43.5703125" style="2" customWidth="1"/>
    <col min="7939" max="7939" width="13.5703125" style="2" customWidth="1"/>
    <col min="7940" max="7940" width="19.85546875" style="2" customWidth="1"/>
    <col min="7941" max="8191" width="9.140625" style="2"/>
    <col min="8192" max="8193" width="8.42578125" style="2" customWidth="1"/>
    <col min="8194" max="8194" width="43.5703125" style="2" customWidth="1"/>
    <col min="8195" max="8195" width="13.5703125" style="2" customWidth="1"/>
    <col min="8196" max="8196" width="19.85546875" style="2" customWidth="1"/>
    <col min="8197" max="8447" width="9.140625" style="2"/>
    <col min="8448" max="8449" width="8.42578125" style="2" customWidth="1"/>
    <col min="8450" max="8450" width="43.5703125" style="2" customWidth="1"/>
    <col min="8451" max="8451" width="13.5703125" style="2" customWidth="1"/>
    <col min="8452" max="8452" width="19.85546875" style="2" customWidth="1"/>
    <col min="8453" max="8703" width="9.140625" style="2"/>
    <col min="8704" max="8705" width="8.42578125" style="2" customWidth="1"/>
    <col min="8706" max="8706" width="43.5703125" style="2" customWidth="1"/>
    <col min="8707" max="8707" width="13.5703125" style="2" customWidth="1"/>
    <col min="8708" max="8708" width="19.85546875" style="2" customWidth="1"/>
    <col min="8709" max="8959" width="9.140625" style="2"/>
    <col min="8960" max="8961" width="8.42578125" style="2" customWidth="1"/>
    <col min="8962" max="8962" width="43.5703125" style="2" customWidth="1"/>
    <col min="8963" max="8963" width="13.5703125" style="2" customWidth="1"/>
    <col min="8964" max="8964" width="19.85546875" style="2" customWidth="1"/>
    <col min="8965" max="9215" width="9.140625" style="2"/>
    <col min="9216" max="9217" width="8.42578125" style="2" customWidth="1"/>
    <col min="9218" max="9218" width="43.5703125" style="2" customWidth="1"/>
    <col min="9219" max="9219" width="13.5703125" style="2" customWidth="1"/>
    <col min="9220" max="9220" width="19.85546875" style="2" customWidth="1"/>
    <col min="9221" max="9471" width="9.140625" style="2"/>
    <col min="9472" max="9473" width="8.42578125" style="2" customWidth="1"/>
    <col min="9474" max="9474" width="43.5703125" style="2" customWidth="1"/>
    <col min="9475" max="9475" width="13.5703125" style="2" customWidth="1"/>
    <col min="9476" max="9476" width="19.85546875" style="2" customWidth="1"/>
    <col min="9477" max="9727" width="9.140625" style="2"/>
    <col min="9728" max="9729" width="8.42578125" style="2" customWidth="1"/>
    <col min="9730" max="9730" width="43.5703125" style="2" customWidth="1"/>
    <col min="9731" max="9731" width="13.5703125" style="2" customWidth="1"/>
    <col min="9732" max="9732" width="19.85546875" style="2" customWidth="1"/>
    <col min="9733" max="9983" width="9.140625" style="2"/>
    <col min="9984" max="9985" width="8.42578125" style="2" customWidth="1"/>
    <col min="9986" max="9986" width="43.5703125" style="2" customWidth="1"/>
    <col min="9987" max="9987" width="13.5703125" style="2" customWidth="1"/>
    <col min="9988" max="9988" width="19.85546875" style="2" customWidth="1"/>
    <col min="9989" max="10239" width="9.140625" style="2"/>
    <col min="10240" max="10241" width="8.42578125" style="2" customWidth="1"/>
    <col min="10242" max="10242" width="43.5703125" style="2" customWidth="1"/>
    <col min="10243" max="10243" width="13.5703125" style="2" customWidth="1"/>
    <col min="10244" max="10244" width="19.85546875" style="2" customWidth="1"/>
    <col min="10245" max="10495" width="9.140625" style="2"/>
    <col min="10496" max="10497" width="8.42578125" style="2" customWidth="1"/>
    <col min="10498" max="10498" width="43.5703125" style="2" customWidth="1"/>
    <col min="10499" max="10499" width="13.5703125" style="2" customWidth="1"/>
    <col min="10500" max="10500" width="19.85546875" style="2" customWidth="1"/>
    <col min="10501" max="10751" width="9.140625" style="2"/>
    <col min="10752" max="10753" width="8.42578125" style="2" customWidth="1"/>
    <col min="10754" max="10754" width="43.5703125" style="2" customWidth="1"/>
    <col min="10755" max="10755" width="13.5703125" style="2" customWidth="1"/>
    <col min="10756" max="10756" width="19.85546875" style="2" customWidth="1"/>
    <col min="10757" max="11007" width="9.140625" style="2"/>
    <col min="11008" max="11009" width="8.42578125" style="2" customWidth="1"/>
    <col min="11010" max="11010" width="43.5703125" style="2" customWidth="1"/>
    <col min="11011" max="11011" width="13.5703125" style="2" customWidth="1"/>
    <col min="11012" max="11012" width="19.85546875" style="2" customWidth="1"/>
    <col min="11013" max="11263" width="9.140625" style="2"/>
    <col min="11264" max="11265" width="8.42578125" style="2" customWidth="1"/>
    <col min="11266" max="11266" width="43.5703125" style="2" customWidth="1"/>
    <col min="11267" max="11267" width="13.5703125" style="2" customWidth="1"/>
    <col min="11268" max="11268" width="19.85546875" style="2" customWidth="1"/>
    <col min="11269" max="11519" width="9.140625" style="2"/>
    <col min="11520" max="11521" width="8.42578125" style="2" customWidth="1"/>
    <col min="11522" max="11522" width="43.5703125" style="2" customWidth="1"/>
    <col min="11523" max="11523" width="13.5703125" style="2" customWidth="1"/>
    <col min="11524" max="11524" width="19.85546875" style="2" customWidth="1"/>
    <col min="11525" max="11775" width="9.140625" style="2"/>
    <col min="11776" max="11777" width="8.42578125" style="2" customWidth="1"/>
    <col min="11778" max="11778" width="43.5703125" style="2" customWidth="1"/>
    <col min="11779" max="11779" width="13.5703125" style="2" customWidth="1"/>
    <col min="11780" max="11780" width="19.85546875" style="2" customWidth="1"/>
    <col min="11781" max="12031" width="9.140625" style="2"/>
    <col min="12032" max="12033" width="8.42578125" style="2" customWidth="1"/>
    <col min="12034" max="12034" width="43.5703125" style="2" customWidth="1"/>
    <col min="12035" max="12035" width="13.5703125" style="2" customWidth="1"/>
    <col min="12036" max="12036" width="19.85546875" style="2" customWidth="1"/>
    <col min="12037" max="12287" width="9.140625" style="2"/>
    <col min="12288" max="12289" width="8.42578125" style="2" customWidth="1"/>
    <col min="12290" max="12290" width="43.5703125" style="2" customWidth="1"/>
    <col min="12291" max="12291" width="13.5703125" style="2" customWidth="1"/>
    <col min="12292" max="12292" width="19.85546875" style="2" customWidth="1"/>
    <col min="12293" max="12543" width="9.140625" style="2"/>
    <col min="12544" max="12545" width="8.42578125" style="2" customWidth="1"/>
    <col min="12546" max="12546" width="43.5703125" style="2" customWidth="1"/>
    <col min="12547" max="12547" width="13.5703125" style="2" customWidth="1"/>
    <col min="12548" max="12548" width="19.85546875" style="2" customWidth="1"/>
    <col min="12549" max="12799" width="9.140625" style="2"/>
    <col min="12800" max="12801" width="8.42578125" style="2" customWidth="1"/>
    <col min="12802" max="12802" width="43.5703125" style="2" customWidth="1"/>
    <col min="12803" max="12803" width="13.5703125" style="2" customWidth="1"/>
    <col min="12804" max="12804" width="19.85546875" style="2" customWidth="1"/>
    <col min="12805" max="13055" width="9.140625" style="2"/>
    <col min="13056" max="13057" width="8.42578125" style="2" customWidth="1"/>
    <col min="13058" max="13058" width="43.5703125" style="2" customWidth="1"/>
    <col min="13059" max="13059" width="13.5703125" style="2" customWidth="1"/>
    <col min="13060" max="13060" width="19.85546875" style="2" customWidth="1"/>
    <col min="13061" max="13311" width="9.140625" style="2"/>
    <col min="13312" max="13313" width="8.42578125" style="2" customWidth="1"/>
    <col min="13314" max="13314" width="43.5703125" style="2" customWidth="1"/>
    <col min="13315" max="13315" width="13.5703125" style="2" customWidth="1"/>
    <col min="13316" max="13316" width="19.85546875" style="2" customWidth="1"/>
    <col min="13317" max="13567" width="9.140625" style="2"/>
    <col min="13568" max="13569" width="8.42578125" style="2" customWidth="1"/>
    <col min="13570" max="13570" width="43.5703125" style="2" customWidth="1"/>
    <col min="13571" max="13571" width="13.5703125" style="2" customWidth="1"/>
    <col min="13572" max="13572" width="19.85546875" style="2" customWidth="1"/>
    <col min="13573" max="13823" width="9.140625" style="2"/>
    <col min="13824" max="13825" width="8.42578125" style="2" customWidth="1"/>
    <col min="13826" max="13826" width="43.5703125" style="2" customWidth="1"/>
    <col min="13827" max="13827" width="13.5703125" style="2" customWidth="1"/>
    <col min="13828" max="13828" width="19.85546875" style="2" customWidth="1"/>
    <col min="13829" max="14079" width="9.140625" style="2"/>
    <col min="14080" max="14081" width="8.42578125" style="2" customWidth="1"/>
    <col min="14082" max="14082" width="43.5703125" style="2" customWidth="1"/>
    <col min="14083" max="14083" width="13.5703125" style="2" customWidth="1"/>
    <col min="14084" max="14084" width="19.85546875" style="2" customWidth="1"/>
    <col min="14085" max="14335" width="9.140625" style="2"/>
    <col min="14336" max="14337" width="8.42578125" style="2" customWidth="1"/>
    <col min="14338" max="14338" width="43.5703125" style="2" customWidth="1"/>
    <col min="14339" max="14339" width="13.5703125" style="2" customWidth="1"/>
    <col min="14340" max="14340" width="19.85546875" style="2" customWidth="1"/>
    <col min="14341" max="14591" width="9.140625" style="2"/>
    <col min="14592" max="14593" width="8.42578125" style="2" customWidth="1"/>
    <col min="14594" max="14594" width="43.5703125" style="2" customWidth="1"/>
    <col min="14595" max="14595" width="13.5703125" style="2" customWidth="1"/>
    <col min="14596" max="14596" width="19.85546875" style="2" customWidth="1"/>
    <col min="14597" max="14847" width="9.140625" style="2"/>
    <col min="14848" max="14849" width="8.42578125" style="2" customWidth="1"/>
    <col min="14850" max="14850" width="43.5703125" style="2" customWidth="1"/>
    <col min="14851" max="14851" width="13.5703125" style="2" customWidth="1"/>
    <col min="14852" max="14852" width="19.85546875" style="2" customWidth="1"/>
    <col min="14853" max="15103" width="9.140625" style="2"/>
    <col min="15104" max="15105" width="8.42578125" style="2" customWidth="1"/>
    <col min="15106" max="15106" width="43.5703125" style="2" customWidth="1"/>
    <col min="15107" max="15107" width="13.5703125" style="2" customWidth="1"/>
    <col min="15108" max="15108" width="19.85546875" style="2" customWidth="1"/>
    <col min="15109" max="15359" width="9.140625" style="2"/>
    <col min="15360" max="15361" width="8.42578125" style="2" customWidth="1"/>
    <col min="15362" max="15362" width="43.5703125" style="2" customWidth="1"/>
    <col min="15363" max="15363" width="13.5703125" style="2" customWidth="1"/>
    <col min="15364" max="15364" width="19.85546875" style="2" customWidth="1"/>
    <col min="15365" max="15615" width="9.140625" style="2"/>
    <col min="15616" max="15617" width="8.42578125" style="2" customWidth="1"/>
    <col min="15618" max="15618" width="43.5703125" style="2" customWidth="1"/>
    <col min="15619" max="15619" width="13.5703125" style="2" customWidth="1"/>
    <col min="15620" max="15620" width="19.85546875" style="2" customWidth="1"/>
    <col min="15621" max="15871" width="9.140625" style="2"/>
    <col min="15872" max="15873" width="8.42578125" style="2" customWidth="1"/>
    <col min="15874" max="15874" width="43.5703125" style="2" customWidth="1"/>
    <col min="15875" max="15875" width="13.5703125" style="2" customWidth="1"/>
    <col min="15876" max="15876" width="19.85546875" style="2" customWidth="1"/>
    <col min="15877" max="16127" width="9.140625" style="2"/>
    <col min="16128" max="16129" width="8.42578125" style="2" customWidth="1"/>
    <col min="16130" max="16130" width="43.5703125" style="2" customWidth="1"/>
    <col min="16131" max="16131" width="13.5703125" style="2" customWidth="1"/>
    <col min="16132" max="16132" width="19.85546875" style="2" customWidth="1"/>
    <col min="16133" max="16384" width="9.140625" style="2"/>
  </cols>
  <sheetData>
    <row r="1" spans="1:4" ht="11.25" customHeight="1" x14ac:dyDescent="0.2">
      <c r="A1" s="47" t="s">
        <v>134</v>
      </c>
      <c r="B1" s="47"/>
      <c r="C1" s="47"/>
      <c r="D1" s="47"/>
    </row>
    <row r="2" spans="1:4" ht="11.25" customHeight="1" x14ac:dyDescent="0.2">
      <c r="A2" s="48"/>
      <c r="B2" s="49"/>
      <c r="C2" s="49"/>
      <c r="D2" s="50"/>
    </row>
    <row r="3" spans="1:4" ht="11.25" customHeight="1" x14ac:dyDescent="0.2">
      <c r="A3" s="48"/>
      <c r="B3" s="49"/>
      <c r="C3" s="49"/>
      <c r="D3" s="50"/>
    </row>
    <row r="4" spans="1:4" ht="11.25" customHeight="1" x14ac:dyDescent="0.2">
      <c r="A4" s="48"/>
      <c r="B4" s="49"/>
      <c r="C4" s="49"/>
      <c r="D4" s="50"/>
    </row>
    <row r="5" spans="1:4" ht="21" customHeight="1" x14ac:dyDescent="0.2">
      <c r="A5" s="51"/>
      <c r="B5" s="52"/>
      <c r="C5" s="52"/>
      <c r="D5" s="53"/>
    </row>
    <row r="6" spans="1:4" ht="30.75" customHeight="1" x14ac:dyDescent="0.2">
      <c r="A6" s="3" t="s">
        <v>126</v>
      </c>
      <c r="B6" s="4" t="s">
        <v>51</v>
      </c>
      <c r="C6" s="4" t="s">
        <v>52</v>
      </c>
      <c r="D6" s="3" t="s">
        <v>53</v>
      </c>
    </row>
    <row r="7" spans="1:4" ht="19.5" customHeight="1" x14ac:dyDescent="0.2">
      <c r="A7" s="5" t="s">
        <v>54</v>
      </c>
      <c r="B7" s="6" t="s">
        <v>55</v>
      </c>
      <c r="C7" s="6" t="s">
        <v>56</v>
      </c>
      <c r="D7" s="21">
        <v>46068</v>
      </c>
    </row>
    <row r="8" spans="1:4" ht="15.75" customHeight="1" x14ac:dyDescent="0.2">
      <c r="A8" s="5" t="s">
        <v>57</v>
      </c>
      <c r="B8" s="6" t="s">
        <v>58</v>
      </c>
      <c r="C8" s="6" t="s">
        <v>56</v>
      </c>
      <c r="D8" s="21">
        <v>45658</v>
      </c>
    </row>
    <row r="9" spans="1:4" ht="15.75" customHeight="1" x14ac:dyDescent="0.2">
      <c r="A9" s="5" t="s">
        <v>59</v>
      </c>
      <c r="B9" s="6" t="s">
        <v>60</v>
      </c>
      <c r="C9" s="6" t="s">
        <v>56</v>
      </c>
      <c r="D9" s="21">
        <v>46022</v>
      </c>
    </row>
    <row r="10" spans="1:4" ht="30.75" customHeight="1" x14ac:dyDescent="0.2">
      <c r="A10" s="3" t="s">
        <v>50</v>
      </c>
      <c r="B10" s="4" t="s">
        <v>51</v>
      </c>
      <c r="C10" s="4" t="s">
        <v>52</v>
      </c>
      <c r="D10" s="3" t="s">
        <v>53</v>
      </c>
    </row>
    <row r="11" spans="1:4" ht="45.75" customHeight="1" x14ac:dyDescent="0.2">
      <c r="A11" s="54" t="s">
        <v>61</v>
      </c>
      <c r="B11" s="54"/>
      <c r="C11" s="54"/>
      <c r="D11" s="54"/>
    </row>
    <row r="12" spans="1:4" ht="15.75" x14ac:dyDescent="0.2">
      <c r="A12" s="7" t="s">
        <v>62</v>
      </c>
      <c r="B12" s="8" t="s">
        <v>63</v>
      </c>
      <c r="C12" s="7" t="s">
        <v>64</v>
      </c>
      <c r="D12" s="9"/>
    </row>
    <row r="13" spans="1:4" ht="15.75" x14ac:dyDescent="0.2">
      <c r="A13" s="7" t="s">
        <v>65</v>
      </c>
      <c r="B13" s="8" t="s">
        <v>66</v>
      </c>
      <c r="C13" s="7" t="s">
        <v>64</v>
      </c>
      <c r="D13" s="42">
        <v>-547230.06999999995</v>
      </c>
    </row>
    <row r="14" spans="1:4" ht="15.75" x14ac:dyDescent="0.2">
      <c r="A14" s="7" t="s">
        <v>67</v>
      </c>
      <c r="B14" s="8" t="s">
        <v>68</v>
      </c>
      <c r="C14" s="7" t="s">
        <v>64</v>
      </c>
      <c r="D14" s="34">
        <v>751581.97</v>
      </c>
    </row>
    <row r="15" spans="1:4" ht="15.75" x14ac:dyDescent="0.2">
      <c r="A15" s="7" t="s">
        <v>69</v>
      </c>
      <c r="B15" s="8" t="s">
        <v>70</v>
      </c>
      <c r="C15" s="7" t="s">
        <v>64</v>
      </c>
      <c r="D15" s="34">
        <f>D16+D17+D18</f>
        <v>794533.67999999993</v>
      </c>
    </row>
    <row r="16" spans="1:4" ht="15.75" x14ac:dyDescent="0.2">
      <c r="A16" s="7"/>
      <c r="B16" s="28" t="s">
        <v>137</v>
      </c>
      <c r="C16" s="7" t="s">
        <v>64</v>
      </c>
      <c r="D16" s="7">
        <v>369782.93</v>
      </c>
    </row>
    <row r="17" spans="1:11" ht="15.75" x14ac:dyDescent="0.2">
      <c r="A17" s="7"/>
      <c r="B17" s="28" t="s">
        <v>138</v>
      </c>
      <c r="C17" s="7" t="s">
        <v>64</v>
      </c>
      <c r="D17" s="7">
        <v>246521.95</v>
      </c>
    </row>
    <row r="18" spans="1:11" ht="15.75" x14ac:dyDescent="0.2">
      <c r="A18" s="7"/>
      <c r="B18" s="28" t="s">
        <v>136</v>
      </c>
      <c r="C18" s="7" t="s">
        <v>64</v>
      </c>
      <c r="D18" s="7">
        <v>178228.8</v>
      </c>
    </row>
    <row r="19" spans="1:11" ht="15.75" x14ac:dyDescent="0.2">
      <c r="A19" s="7"/>
      <c r="B19" s="29" t="s">
        <v>139</v>
      </c>
      <c r="C19" s="7" t="s">
        <v>64</v>
      </c>
      <c r="D19" s="7">
        <v>115251.35</v>
      </c>
    </row>
    <row r="20" spans="1:11" ht="15.75" x14ac:dyDescent="0.25">
      <c r="A20" s="7" t="s">
        <v>71</v>
      </c>
      <c r="B20" s="8" t="s">
        <v>72</v>
      </c>
      <c r="C20" s="7" t="s">
        <v>64</v>
      </c>
      <c r="D20" s="35">
        <f>SUM(D21:D25)</f>
        <v>775390.21</v>
      </c>
    </row>
    <row r="21" spans="1:11" ht="19.5" customHeight="1" x14ac:dyDescent="0.2">
      <c r="A21" s="7" t="s">
        <v>73</v>
      </c>
      <c r="B21" s="8" t="s">
        <v>74</v>
      </c>
      <c r="C21" s="7" t="s">
        <v>64</v>
      </c>
      <c r="D21" s="43">
        <v>775390.21</v>
      </c>
    </row>
    <row r="22" spans="1:11" ht="18.75" customHeight="1" x14ac:dyDescent="0.2">
      <c r="A22" s="7" t="s">
        <v>75</v>
      </c>
      <c r="B22" s="8" t="s">
        <v>76</v>
      </c>
      <c r="C22" s="7" t="s">
        <v>64</v>
      </c>
      <c r="D22" s="9"/>
    </row>
    <row r="23" spans="1:11" ht="15.75" x14ac:dyDescent="0.2">
      <c r="A23" s="7" t="s">
        <v>77</v>
      </c>
      <c r="B23" s="8" t="s">
        <v>78</v>
      </c>
      <c r="C23" s="7" t="s">
        <v>64</v>
      </c>
      <c r="D23" s="9"/>
    </row>
    <row r="24" spans="1:11" ht="15.75" x14ac:dyDescent="0.2">
      <c r="A24" s="7" t="s">
        <v>1</v>
      </c>
      <c r="B24" s="8" t="s">
        <v>79</v>
      </c>
      <c r="C24" s="7" t="s">
        <v>64</v>
      </c>
      <c r="D24" s="7"/>
    </row>
    <row r="25" spans="1:11" ht="15.75" x14ac:dyDescent="0.2">
      <c r="A25" s="7" t="s">
        <v>80</v>
      </c>
      <c r="B25" s="8" t="s">
        <v>81</v>
      </c>
      <c r="C25" s="7" t="s">
        <v>64</v>
      </c>
      <c r="D25" s="9"/>
    </row>
    <row r="26" spans="1:11" ht="15.75" x14ac:dyDescent="0.2">
      <c r="A26" s="7" t="s">
        <v>82</v>
      </c>
      <c r="B26" s="8" t="s">
        <v>83</v>
      </c>
      <c r="C26" s="7" t="s">
        <v>64</v>
      </c>
      <c r="D26" s="7">
        <f>D13+D20</f>
        <v>228160.14</v>
      </c>
      <c r="K26" s="19"/>
    </row>
    <row r="27" spans="1:11" ht="15.75" x14ac:dyDescent="0.2">
      <c r="A27" s="7" t="s">
        <v>84</v>
      </c>
      <c r="B27" s="8" t="s">
        <v>85</v>
      </c>
      <c r="C27" s="7" t="s">
        <v>64</v>
      </c>
      <c r="D27" s="11"/>
    </row>
    <row r="28" spans="1:11" ht="15.75" x14ac:dyDescent="0.2">
      <c r="A28" s="7" t="s">
        <v>86</v>
      </c>
      <c r="B28" s="8" t="s">
        <v>87</v>
      </c>
      <c r="C28" s="7" t="s">
        <v>64</v>
      </c>
      <c r="D28" s="36">
        <f>D26-D87-D104</f>
        <v>-581065.20278563292</v>
      </c>
    </row>
    <row r="29" spans="1:11" ht="15.75" x14ac:dyDescent="0.2">
      <c r="A29" s="7" t="s">
        <v>88</v>
      </c>
      <c r="B29" s="8" t="s">
        <v>89</v>
      </c>
      <c r="C29" s="7" t="s">
        <v>64</v>
      </c>
      <c r="D29" s="40">
        <f>D14+D15-D21</f>
        <v>770725.44</v>
      </c>
    </row>
    <row r="30" spans="1:11" ht="45.75" customHeight="1" x14ac:dyDescent="0.2">
      <c r="A30" s="55" t="s">
        <v>90</v>
      </c>
      <c r="B30" s="55"/>
      <c r="C30" s="55"/>
      <c r="D30" s="55"/>
    </row>
    <row r="31" spans="1:11" ht="60.75" customHeight="1" x14ac:dyDescent="0.25">
      <c r="A31" s="7" t="s">
        <v>91</v>
      </c>
      <c r="B31" s="12" t="s">
        <v>92</v>
      </c>
      <c r="C31" s="13" t="s">
        <v>52</v>
      </c>
      <c r="D31" s="13" t="s">
        <v>93</v>
      </c>
    </row>
    <row r="32" spans="1:11" ht="28.5" outlineLevel="1" x14ac:dyDescent="0.2">
      <c r="A32" s="9"/>
      <c r="B32" s="22" t="s">
        <v>128</v>
      </c>
      <c r="C32" s="14" t="s">
        <v>64</v>
      </c>
      <c r="D32" s="24">
        <f>SUM(D33:D41)</f>
        <v>167567.29105965514</v>
      </c>
    </row>
    <row r="33" spans="1:4" ht="105" outlineLevel="2" x14ac:dyDescent="0.2">
      <c r="A33" s="9"/>
      <c r="B33" s="23" t="s">
        <v>129</v>
      </c>
      <c r="C33" s="7" t="s">
        <v>64</v>
      </c>
      <c r="D33" s="25">
        <v>16083.666119504251</v>
      </c>
    </row>
    <row r="34" spans="1:4" ht="60" outlineLevel="2" x14ac:dyDescent="0.2">
      <c r="A34" s="9"/>
      <c r="B34" s="23" t="s">
        <v>2</v>
      </c>
      <c r="C34" s="7" t="s">
        <v>64</v>
      </c>
      <c r="D34" s="25">
        <v>59846.511882750958</v>
      </c>
    </row>
    <row r="35" spans="1:4" ht="60" outlineLevel="2" x14ac:dyDescent="0.2">
      <c r="A35" s="9"/>
      <c r="B35" s="23" t="s">
        <v>3</v>
      </c>
      <c r="C35" s="7" t="s">
        <v>64</v>
      </c>
      <c r="D35" s="25">
        <v>26559.859843013353</v>
      </c>
    </row>
    <row r="36" spans="1:4" ht="15.75" outlineLevel="2" x14ac:dyDescent="0.2">
      <c r="A36" s="9"/>
      <c r="B36" s="23" t="s">
        <v>4</v>
      </c>
      <c r="C36" s="7" t="s">
        <v>64</v>
      </c>
      <c r="D36" s="25">
        <v>4486.8733726366954</v>
      </c>
    </row>
    <row r="37" spans="1:4" ht="15.75" outlineLevel="2" x14ac:dyDescent="0.2">
      <c r="A37" s="9"/>
      <c r="B37" s="23" t="s">
        <v>5</v>
      </c>
      <c r="C37" s="7" t="s">
        <v>64</v>
      </c>
      <c r="D37" s="25">
        <v>7854.4269445443579</v>
      </c>
    </row>
    <row r="38" spans="1:4" ht="15.75" outlineLevel="2" x14ac:dyDescent="0.2">
      <c r="A38" s="9"/>
      <c r="B38" s="23" t="s">
        <v>6</v>
      </c>
      <c r="C38" s="7" t="s">
        <v>64</v>
      </c>
      <c r="D38" s="25">
        <v>7854.4269445443579</v>
      </c>
    </row>
    <row r="39" spans="1:4" ht="15.75" outlineLevel="2" x14ac:dyDescent="0.2">
      <c r="A39" s="9"/>
      <c r="B39" s="23" t="s">
        <v>7</v>
      </c>
      <c r="C39" s="7" t="s">
        <v>64</v>
      </c>
      <c r="D39" s="25">
        <v>7854.4269445443579</v>
      </c>
    </row>
    <row r="40" spans="1:4" ht="30" outlineLevel="2" x14ac:dyDescent="0.2">
      <c r="A40" s="9"/>
      <c r="B40" s="23" t="s">
        <v>8</v>
      </c>
      <c r="C40" s="7" t="s">
        <v>64</v>
      </c>
      <c r="D40" s="25">
        <v>4486.8733726366954</v>
      </c>
    </row>
    <row r="41" spans="1:4" ht="15.75" outlineLevel="2" x14ac:dyDescent="0.2">
      <c r="A41" s="9"/>
      <c r="B41" s="23" t="s">
        <v>9</v>
      </c>
      <c r="C41" s="7" t="s">
        <v>64</v>
      </c>
      <c r="D41" s="25">
        <v>32540.225635480067</v>
      </c>
    </row>
    <row r="42" spans="1:4" ht="28.5" outlineLevel="1" x14ac:dyDescent="0.2">
      <c r="A42" s="9"/>
      <c r="B42" s="22" t="s">
        <v>130</v>
      </c>
      <c r="C42" s="14" t="s">
        <v>64</v>
      </c>
      <c r="D42" s="24">
        <f>SUM(D43:D46)</f>
        <v>18331.26027936818</v>
      </c>
    </row>
    <row r="43" spans="1:4" ht="15.75" outlineLevel="2" x14ac:dyDescent="0.2">
      <c r="A43" s="9"/>
      <c r="B43" s="1" t="s">
        <v>10</v>
      </c>
      <c r="C43" s="7" t="s">
        <v>64</v>
      </c>
      <c r="D43" s="25">
        <v>6364.1325812879686</v>
      </c>
    </row>
    <row r="44" spans="1:4" ht="15.75" outlineLevel="2" x14ac:dyDescent="0.2">
      <c r="A44" s="9"/>
      <c r="B44" s="26" t="s">
        <v>11</v>
      </c>
      <c r="C44" s="7" t="s">
        <v>64</v>
      </c>
      <c r="D44" s="25">
        <v>3367.5535719076615</v>
      </c>
    </row>
    <row r="45" spans="1:4" ht="15.75" outlineLevel="2" x14ac:dyDescent="0.2">
      <c r="A45" s="9"/>
      <c r="B45" s="1" t="s">
        <v>12</v>
      </c>
      <c r="C45" s="7" t="s">
        <v>64</v>
      </c>
      <c r="D45" s="25">
        <v>4112.7007535358553</v>
      </c>
    </row>
    <row r="46" spans="1:4" ht="15.75" outlineLevel="2" x14ac:dyDescent="0.2">
      <c r="A46" s="9"/>
      <c r="B46" s="1" t="s">
        <v>13</v>
      </c>
      <c r="C46" s="7" t="s">
        <v>64</v>
      </c>
      <c r="D46" s="25">
        <v>4486.8733726366954</v>
      </c>
    </row>
    <row r="47" spans="1:4" ht="28.5" outlineLevel="2" x14ac:dyDescent="0.2">
      <c r="A47" s="9"/>
      <c r="B47" s="22" t="s">
        <v>131</v>
      </c>
      <c r="C47" s="7" t="s">
        <v>64</v>
      </c>
      <c r="D47" s="24">
        <f>SUM(D48:D55)</f>
        <v>177802.3203203883</v>
      </c>
    </row>
    <row r="48" spans="1:4" ht="15.75" outlineLevel="2" x14ac:dyDescent="0.2">
      <c r="A48" s="9"/>
      <c r="B48" s="1" t="s">
        <v>14</v>
      </c>
      <c r="C48" s="7" t="s">
        <v>64</v>
      </c>
      <c r="D48" s="25">
        <v>4861.0459917375356</v>
      </c>
    </row>
    <row r="49" spans="1:4" ht="15.75" outlineLevel="2" x14ac:dyDescent="0.2">
      <c r="A49" s="9"/>
      <c r="B49" s="1" t="s">
        <v>15</v>
      </c>
      <c r="C49" s="7" t="s">
        <v>64</v>
      </c>
      <c r="D49" s="25">
        <v>1471.10602381531</v>
      </c>
    </row>
    <row r="50" spans="1:4" ht="15.75" outlineLevel="2" x14ac:dyDescent="0.2">
      <c r="A50" s="9"/>
      <c r="B50" s="1" t="s">
        <v>16</v>
      </c>
      <c r="C50" s="7" t="s">
        <v>64</v>
      </c>
      <c r="D50" s="25">
        <v>3364.3555153341504</v>
      </c>
    </row>
    <row r="51" spans="1:4" ht="15.75" outlineLevel="2" x14ac:dyDescent="0.2">
      <c r="A51" s="9"/>
      <c r="B51" s="1" t="s">
        <v>17</v>
      </c>
      <c r="C51" s="7" t="s">
        <v>64</v>
      </c>
      <c r="D51" s="25">
        <v>4861.0459917375356</v>
      </c>
    </row>
    <row r="52" spans="1:4" ht="15.75" outlineLevel="2" x14ac:dyDescent="0.2">
      <c r="A52" s="9"/>
      <c r="B52" s="1" t="s">
        <v>18</v>
      </c>
      <c r="C52" s="7" t="s">
        <v>64</v>
      </c>
      <c r="D52" s="25">
        <v>4861.0459917375356</v>
      </c>
    </row>
    <row r="53" spans="1:4" ht="15.75" outlineLevel="2" x14ac:dyDescent="0.2">
      <c r="A53" s="9"/>
      <c r="B53" s="1" t="s">
        <v>19</v>
      </c>
      <c r="C53" s="7" t="s">
        <v>64</v>
      </c>
      <c r="D53" s="25">
        <v>3364.3555153341504</v>
      </c>
    </row>
    <row r="54" spans="1:4" ht="15.75" outlineLevel="2" x14ac:dyDescent="0.2">
      <c r="A54" s="9"/>
      <c r="B54" s="1" t="s">
        <v>20</v>
      </c>
      <c r="C54" s="7" t="s">
        <v>64</v>
      </c>
      <c r="D54" s="25">
        <v>6396.1131470230794</v>
      </c>
    </row>
    <row r="55" spans="1:4" ht="15.75" outlineLevel="2" x14ac:dyDescent="0.2">
      <c r="A55" s="9"/>
      <c r="B55" s="1" t="s">
        <v>21</v>
      </c>
      <c r="C55" s="7" t="s">
        <v>64</v>
      </c>
      <c r="D55" s="41">
        <v>148623.252143669</v>
      </c>
    </row>
    <row r="56" spans="1:4" ht="15.75" outlineLevel="2" x14ac:dyDescent="0.2">
      <c r="A56" s="9"/>
      <c r="B56" s="22" t="s">
        <v>132</v>
      </c>
      <c r="C56" s="7" t="s">
        <v>64</v>
      </c>
      <c r="D56" s="24">
        <f>SUM(D57:D68)</f>
        <v>114452.04865283114</v>
      </c>
    </row>
    <row r="57" spans="1:4" ht="45" outlineLevel="2" x14ac:dyDescent="0.2">
      <c r="A57" s="9"/>
      <c r="B57" s="1" t="s">
        <v>22</v>
      </c>
      <c r="C57" s="7" t="s">
        <v>64</v>
      </c>
      <c r="D57" s="25">
        <v>8634.7527484811726</v>
      </c>
    </row>
    <row r="58" spans="1:4" ht="15.75" outlineLevel="2" x14ac:dyDescent="0.2">
      <c r="A58" s="9"/>
      <c r="B58" s="1" t="s">
        <v>23</v>
      </c>
      <c r="C58" s="7" t="s">
        <v>64</v>
      </c>
      <c r="D58" s="25">
        <v>8634.7527484811726</v>
      </c>
    </row>
    <row r="59" spans="1:4" ht="15.75" outlineLevel="2" x14ac:dyDescent="0.2">
      <c r="A59" s="9"/>
      <c r="B59" s="1" t="s">
        <v>24</v>
      </c>
      <c r="C59" s="7" t="s">
        <v>64</v>
      </c>
      <c r="D59" s="25">
        <v>7451.4718162818926</v>
      </c>
    </row>
    <row r="60" spans="1:4" ht="15.75" outlineLevel="2" x14ac:dyDescent="0.2">
      <c r="A60" s="9"/>
      <c r="B60" s="1" t="s">
        <v>25</v>
      </c>
      <c r="C60" s="7" t="s">
        <v>64</v>
      </c>
      <c r="D60" s="25">
        <v>3357.9594021871285</v>
      </c>
    </row>
    <row r="61" spans="1:4" ht="15.75" outlineLevel="2" x14ac:dyDescent="0.2">
      <c r="A61" s="9"/>
      <c r="B61" s="1" t="s">
        <v>26</v>
      </c>
      <c r="C61" s="7" t="s">
        <v>64</v>
      </c>
      <c r="D61" s="25">
        <v>3837.6678882138576</v>
      </c>
    </row>
    <row r="62" spans="1:4" ht="15.75" outlineLevel="2" x14ac:dyDescent="0.2">
      <c r="A62" s="9"/>
      <c r="B62" s="1" t="s">
        <v>27</v>
      </c>
      <c r="C62" s="7" t="s">
        <v>64</v>
      </c>
      <c r="D62" s="25">
        <v>2878.2509161603989</v>
      </c>
    </row>
    <row r="63" spans="1:4" ht="15.75" outlineLevel="2" x14ac:dyDescent="0.2">
      <c r="A63" s="9"/>
      <c r="B63" s="1" t="s">
        <v>28</v>
      </c>
      <c r="C63" s="7" t="s">
        <v>64</v>
      </c>
      <c r="D63" s="25">
        <v>3741.7261910085022</v>
      </c>
    </row>
    <row r="64" spans="1:4" ht="15.75" outlineLevel="2" x14ac:dyDescent="0.2">
      <c r="A64" s="9"/>
      <c r="B64" s="1" t="s">
        <v>29</v>
      </c>
      <c r="C64" s="7" t="s">
        <v>64</v>
      </c>
      <c r="D64" s="25">
        <v>8634.7527484811726</v>
      </c>
    </row>
    <row r="65" spans="1:4" ht="15.75" outlineLevel="2" x14ac:dyDescent="0.2">
      <c r="A65" s="9"/>
      <c r="B65" s="1" t="s">
        <v>30</v>
      </c>
      <c r="C65" s="7" t="s">
        <v>64</v>
      </c>
      <c r="D65" s="25">
        <v>11193.198007290395</v>
      </c>
    </row>
    <row r="66" spans="1:4" ht="15.75" outlineLevel="2" x14ac:dyDescent="0.2">
      <c r="A66" s="9"/>
      <c r="B66" s="1" t="s">
        <v>31</v>
      </c>
      <c r="C66" s="7" t="s">
        <v>64</v>
      </c>
      <c r="D66" s="25">
        <v>35907.779207387619</v>
      </c>
    </row>
    <row r="67" spans="1:4" ht="15.75" outlineLevel="2" x14ac:dyDescent="0.2">
      <c r="A67" s="9"/>
      <c r="B67" s="1" t="s">
        <v>32</v>
      </c>
      <c r="C67" s="7" t="s">
        <v>64</v>
      </c>
      <c r="D67" s="25">
        <v>9722.0919834750966</v>
      </c>
    </row>
    <row r="68" spans="1:4" ht="15.75" outlineLevel="2" x14ac:dyDescent="0.2">
      <c r="A68" s="9"/>
      <c r="B68" s="1" t="s">
        <v>33</v>
      </c>
      <c r="C68" s="7" t="s">
        <v>64</v>
      </c>
      <c r="D68" s="25">
        <v>10457.644995382732</v>
      </c>
    </row>
    <row r="69" spans="1:4" ht="15.75" outlineLevel="2" x14ac:dyDescent="0.2">
      <c r="A69" s="9"/>
      <c r="B69" s="22" t="s">
        <v>133</v>
      </c>
      <c r="C69" s="14" t="s">
        <v>64</v>
      </c>
      <c r="D69" s="24">
        <f>SUM(D70:D83)</f>
        <v>198263.5172748483</v>
      </c>
    </row>
    <row r="70" spans="1:4" ht="15.75" outlineLevel="2" x14ac:dyDescent="0.2">
      <c r="A70" s="9"/>
      <c r="B70" s="1" t="s">
        <v>34</v>
      </c>
      <c r="C70" s="7" t="s">
        <v>64</v>
      </c>
      <c r="D70" s="25">
        <v>4477.2792029161628</v>
      </c>
    </row>
    <row r="71" spans="1:4" ht="15.75" outlineLevel="2" x14ac:dyDescent="0.2">
      <c r="A71" s="9"/>
      <c r="B71" s="1" t="s">
        <v>35</v>
      </c>
      <c r="C71" s="7" t="s">
        <v>64</v>
      </c>
      <c r="D71" s="25">
        <v>3837.6678882138576</v>
      </c>
    </row>
    <row r="72" spans="1:4" ht="15.75" outlineLevel="2" x14ac:dyDescent="0.2">
      <c r="A72" s="9"/>
      <c r="B72" s="1" t="s">
        <v>36</v>
      </c>
      <c r="C72" s="7" t="s">
        <v>64</v>
      </c>
      <c r="D72" s="25">
        <v>2558.445258809234</v>
      </c>
    </row>
    <row r="73" spans="1:4" ht="15.75" outlineLevel="2" x14ac:dyDescent="0.2">
      <c r="A73" s="9"/>
      <c r="B73" s="1" t="s">
        <v>37</v>
      </c>
      <c r="C73" s="7" t="s">
        <v>64</v>
      </c>
      <c r="D73" s="25">
        <v>4797.0848602673159</v>
      </c>
    </row>
    <row r="74" spans="1:4" ht="15.75" outlineLevel="2" x14ac:dyDescent="0.2">
      <c r="A74" s="9"/>
      <c r="B74" s="1" t="s">
        <v>38</v>
      </c>
      <c r="C74" s="7" t="s">
        <v>64</v>
      </c>
      <c r="D74" s="25">
        <v>2238.6396014580814</v>
      </c>
    </row>
    <row r="75" spans="1:4" ht="15.75" outlineLevel="2" x14ac:dyDescent="0.2">
      <c r="A75" s="9"/>
      <c r="B75" s="1" t="s">
        <v>39</v>
      </c>
      <c r="C75" s="7" t="s">
        <v>64</v>
      </c>
      <c r="D75" s="25">
        <v>1279.2226294046181</v>
      </c>
    </row>
    <row r="76" spans="1:4" ht="30" outlineLevel="2" x14ac:dyDescent="0.2">
      <c r="A76" s="9"/>
      <c r="B76" s="1" t="s">
        <v>40</v>
      </c>
      <c r="C76" s="7" t="s">
        <v>64</v>
      </c>
      <c r="D76" s="25">
        <v>115929.55078979349</v>
      </c>
    </row>
    <row r="77" spans="1:4" ht="15.75" outlineLevel="2" x14ac:dyDescent="0.2">
      <c r="A77" s="9"/>
      <c r="B77" s="1" t="s">
        <v>41</v>
      </c>
      <c r="C77" s="7" t="s">
        <v>64</v>
      </c>
      <c r="D77" s="25">
        <v>2238.6396014580814</v>
      </c>
    </row>
    <row r="78" spans="1:4" ht="15.75" outlineLevel="1" x14ac:dyDescent="0.2">
      <c r="A78" s="9"/>
      <c r="B78" s="1" t="s">
        <v>42</v>
      </c>
      <c r="C78" s="7" t="s">
        <v>64</v>
      </c>
      <c r="D78" s="25">
        <v>4797.0848602673159</v>
      </c>
    </row>
    <row r="79" spans="1:4" ht="15.75" outlineLevel="2" x14ac:dyDescent="0.2">
      <c r="A79" s="9"/>
      <c r="B79" s="1" t="s">
        <v>43</v>
      </c>
      <c r="C79" s="7" t="s">
        <v>64</v>
      </c>
      <c r="D79" s="25">
        <v>9594.1697205346318</v>
      </c>
    </row>
    <row r="80" spans="1:4" ht="30" outlineLevel="1" x14ac:dyDescent="0.2">
      <c r="A80" s="9"/>
      <c r="B80" s="1" t="s">
        <v>48</v>
      </c>
      <c r="C80" s="7" t="s">
        <v>64</v>
      </c>
      <c r="D80" s="25">
        <v>32540.225635480067</v>
      </c>
    </row>
    <row r="81" spans="1:7" ht="15.75" outlineLevel="2" x14ac:dyDescent="0.2">
      <c r="A81" s="9"/>
      <c r="B81" s="1" t="s">
        <v>49</v>
      </c>
      <c r="C81" s="7" t="s">
        <v>64</v>
      </c>
      <c r="D81" s="25">
        <v>5980.3657924665949</v>
      </c>
    </row>
    <row r="82" spans="1:7" ht="15.75" outlineLevel="2" x14ac:dyDescent="0.2">
      <c r="A82" s="9"/>
      <c r="B82" s="1" t="s">
        <v>45</v>
      </c>
      <c r="C82" s="7" t="s">
        <v>64</v>
      </c>
      <c r="D82" s="25">
        <v>5756.5018323207742</v>
      </c>
    </row>
    <row r="83" spans="1:7" ht="15.75" outlineLevel="2" x14ac:dyDescent="0.2">
      <c r="A83" s="9"/>
      <c r="B83" s="1" t="s">
        <v>47</v>
      </c>
      <c r="C83" s="7" t="s">
        <v>64</v>
      </c>
      <c r="D83" s="25">
        <v>2238.6396014580814</v>
      </c>
    </row>
    <row r="84" spans="1:7" ht="15.75" outlineLevel="2" x14ac:dyDescent="0.2">
      <c r="A84" s="9"/>
      <c r="B84" s="22" t="s">
        <v>0</v>
      </c>
      <c r="C84" s="14" t="s">
        <v>64</v>
      </c>
      <c r="D84" s="24">
        <f>D85+D86</f>
        <v>108321.40519854199</v>
      </c>
    </row>
    <row r="85" spans="1:7" ht="15.75" outlineLevel="2" x14ac:dyDescent="0.2">
      <c r="A85" s="9"/>
      <c r="B85" s="1" t="s">
        <v>44</v>
      </c>
      <c r="C85" s="7" t="s">
        <v>64</v>
      </c>
      <c r="D85" s="25"/>
    </row>
    <row r="86" spans="1:7" ht="15.75" outlineLevel="2" x14ac:dyDescent="0.2">
      <c r="A86" s="9"/>
      <c r="B86" s="1" t="s">
        <v>46</v>
      </c>
      <c r="C86" s="7" t="s">
        <v>64</v>
      </c>
      <c r="D86" s="25">
        <v>108321.40519854199</v>
      </c>
    </row>
    <row r="87" spans="1:7" ht="15.75" customHeight="1" x14ac:dyDescent="0.2">
      <c r="A87" s="9"/>
      <c r="B87" s="22" t="s">
        <v>135</v>
      </c>
      <c r="C87" s="14" t="s">
        <v>64</v>
      </c>
      <c r="D87" s="37">
        <f>D32+D42+D47+D56+D69+D84</f>
        <v>784737.84278563294</v>
      </c>
      <c r="G87" s="19"/>
    </row>
    <row r="88" spans="1:7" ht="30.75" customHeight="1" x14ac:dyDescent="0.2">
      <c r="A88" s="46" t="s">
        <v>127</v>
      </c>
      <c r="B88" s="46"/>
      <c r="C88" s="46"/>
      <c r="D88" s="46"/>
    </row>
    <row r="89" spans="1:7" ht="15.75" x14ac:dyDescent="0.2">
      <c r="A89" s="7" t="s">
        <v>94</v>
      </c>
      <c r="B89" s="12" t="s">
        <v>95</v>
      </c>
      <c r="C89" s="7" t="s">
        <v>64</v>
      </c>
      <c r="D89" s="30">
        <v>0</v>
      </c>
    </row>
    <row r="90" spans="1:7" ht="15.75" x14ac:dyDescent="0.2">
      <c r="A90" s="7" t="s">
        <v>96</v>
      </c>
      <c r="B90" s="12" t="s">
        <v>97</v>
      </c>
      <c r="C90" s="7" t="s">
        <v>64</v>
      </c>
      <c r="D90" s="30">
        <v>0</v>
      </c>
    </row>
    <row r="91" spans="1:7" ht="15.75" x14ac:dyDescent="0.2">
      <c r="A91" s="7" t="s">
        <v>98</v>
      </c>
      <c r="B91" s="12" t="s">
        <v>99</v>
      </c>
      <c r="C91" s="7" t="s">
        <v>64</v>
      </c>
      <c r="D91" s="30">
        <v>0</v>
      </c>
    </row>
    <row r="92" spans="1:7" ht="15.75" x14ac:dyDescent="0.2">
      <c r="A92" s="7" t="s">
        <v>100</v>
      </c>
      <c r="B92" s="12" t="s">
        <v>101</v>
      </c>
      <c r="C92" s="7" t="s">
        <v>64</v>
      </c>
      <c r="D92" s="30">
        <v>0</v>
      </c>
    </row>
    <row r="93" spans="1:7" ht="15.75" x14ac:dyDescent="0.2">
      <c r="A93" s="7" t="s">
        <v>102</v>
      </c>
      <c r="B93" s="12" t="s">
        <v>63</v>
      </c>
      <c r="C93" s="7" t="s">
        <v>64</v>
      </c>
      <c r="D93" s="30">
        <v>0</v>
      </c>
    </row>
    <row r="94" spans="1:7" ht="15.75" x14ac:dyDescent="0.2">
      <c r="A94" s="7" t="s">
        <v>103</v>
      </c>
      <c r="B94" s="12" t="s">
        <v>66</v>
      </c>
      <c r="C94" s="7" t="s">
        <v>64</v>
      </c>
      <c r="D94" s="30">
        <v>0</v>
      </c>
    </row>
    <row r="95" spans="1:7" ht="15.75" x14ac:dyDescent="0.2">
      <c r="A95" s="7" t="s">
        <v>104</v>
      </c>
      <c r="B95" s="12" t="s">
        <v>68</v>
      </c>
      <c r="C95" s="7" t="s">
        <v>64</v>
      </c>
      <c r="D95" s="30">
        <v>0</v>
      </c>
    </row>
    <row r="96" spans="1:7" ht="15.75" x14ac:dyDescent="0.2">
      <c r="A96" s="7" t="s">
        <v>105</v>
      </c>
      <c r="B96" s="12" t="s">
        <v>85</v>
      </c>
      <c r="C96" s="7" t="s">
        <v>64</v>
      </c>
      <c r="D96" s="30">
        <v>0</v>
      </c>
    </row>
    <row r="97" spans="1:4" ht="15.75" x14ac:dyDescent="0.2">
      <c r="A97" s="7" t="s">
        <v>106</v>
      </c>
      <c r="B97" s="12" t="s">
        <v>87</v>
      </c>
      <c r="C97" s="7" t="s">
        <v>64</v>
      </c>
      <c r="D97" s="30">
        <v>0</v>
      </c>
    </row>
    <row r="98" spans="1:4" ht="15.75" x14ac:dyDescent="0.25">
      <c r="A98" s="7" t="s">
        <v>107</v>
      </c>
      <c r="B98" s="16" t="s">
        <v>89</v>
      </c>
      <c r="C98" s="7" t="s">
        <v>64</v>
      </c>
      <c r="D98" s="30">
        <v>0</v>
      </c>
    </row>
    <row r="99" spans="1:4" ht="30.75" customHeight="1" x14ac:dyDescent="0.25">
      <c r="A99" s="56" t="s">
        <v>108</v>
      </c>
      <c r="B99" s="57"/>
      <c r="C99" s="57"/>
      <c r="D99" s="58"/>
    </row>
    <row r="100" spans="1:4" ht="15.75" x14ac:dyDescent="0.2">
      <c r="A100" s="31">
        <f>A98+1</f>
        <v>29</v>
      </c>
      <c r="B100" s="12" t="s">
        <v>109</v>
      </c>
      <c r="C100" s="17" t="s">
        <v>110</v>
      </c>
      <c r="D100" s="27" t="s">
        <v>120</v>
      </c>
    </row>
    <row r="101" spans="1:4" ht="15.75" x14ac:dyDescent="0.2">
      <c r="A101" s="31">
        <f>A100+1</f>
        <v>30</v>
      </c>
      <c r="B101" s="12" t="s">
        <v>52</v>
      </c>
      <c r="C101" s="17" t="s">
        <v>110</v>
      </c>
      <c r="D101" s="8" t="s">
        <v>121</v>
      </c>
    </row>
    <row r="102" spans="1:4" ht="15.75" x14ac:dyDescent="0.2">
      <c r="A102" s="31">
        <f t="shared" ref="A102:A114" si="0">A101+1</f>
        <v>31</v>
      </c>
      <c r="B102" s="32" t="s">
        <v>111</v>
      </c>
      <c r="C102" s="20" t="s">
        <v>112</v>
      </c>
      <c r="D102" s="45">
        <f>D104/5.755</f>
        <v>4254.9956559513466</v>
      </c>
    </row>
    <row r="103" spans="1:4" ht="15.75" x14ac:dyDescent="0.2">
      <c r="A103" s="31">
        <f t="shared" si="0"/>
        <v>32</v>
      </c>
      <c r="B103" s="32" t="s">
        <v>140</v>
      </c>
      <c r="C103" s="20" t="s">
        <v>64</v>
      </c>
      <c r="D103" s="44">
        <v>17686.84</v>
      </c>
    </row>
    <row r="104" spans="1:4" ht="15.75" x14ac:dyDescent="0.25">
      <c r="A104" s="31">
        <f t="shared" si="0"/>
        <v>33</v>
      </c>
      <c r="B104" s="12" t="s">
        <v>113</v>
      </c>
      <c r="C104" s="8" t="s">
        <v>64</v>
      </c>
      <c r="D104" s="10">
        <f>21069.77+3417.73</f>
        <v>24487.5</v>
      </c>
    </row>
    <row r="105" spans="1:4" ht="15.75" x14ac:dyDescent="0.25">
      <c r="A105" s="31">
        <f t="shared" si="0"/>
        <v>34</v>
      </c>
      <c r="B105" s="12" t="s">
        <v>114</v>
      </c>
      <c r="C105" s="8" t="s">
        <v>64</v>
      </c>
      <c r="D105" s="33">
        <f>D104*87%</f>
        <v>21304.125</v>
      </c>
    </row>
    <row r="106" spans="1:4" ht="15.75" x14ac:dyDescent="0.25">
      <c r="A106" s="31">
        <f t="shared" si="0"/>
        <v>35</v>
      </c>
      <c r="B106" s="12" t="s">
        <v>141</v>
      </c>
      <c r="C106" s="8" t="s">
        <v>64</v>
      </c>
      <c r="D106" s="39">
        <f>D103+D104-D105</f>
        <v>20870.214999999997</v>
      </c>
    </row>
    <row r="107" spans="1:4" ht="15.75" x14ac:dyDescent="0.2">
      <c r="A107" s="31">
        <f t="shared" si="0"/>
        <v>36</v>
      </c>
      <c r="B107" s="12" t="s">
        <v>115</v>
      </c>
      <c r="C107" s="8" t="s">
        <v>64</v>
      </c>
      <c r="D107" s="20">
        <f>D104</f>
        <v>24487.5</v>
      </c>
    </row>
    <row r="108" spans="1:4" ht="15.75" x14ac:dyDescent="0.25">
      <c r="A108" s="31">
        <f t="shared" si="0"/>
        <v>37</v>
      </c>
      <c r="B108" s="12" t="s">
        <v>116</v>
      </c>
      <c r="C108" s="8" t="s">
        <v>64</v>
      </c>
      <c r="D108" s="10">
        <f>D107</f>
        <v>24487.5</v>
      </c>
    </row>
    <row r="109" spans="1:4" ht="15.75" x14ac:dyDescent="0.25">
      <c r="A109" s="31">
        <f t="shared" si="0"/>
        <v>38</v>
      </c>
      <c r="B109" s="12" t="s">
        <v>117</v>
      </c>
      <c r="C109" s="8" t="s">
        <v>64</v>
      </c>
      <c r="D109" s="10">
        <v>0</v>
      </c>
    </row>
    <row r="110" spans="1:4" ht="31.5" x14ac:dyDescent="0.25">
      <c r="A110" s="31">
        <f t="shared" si="0"/>
        <v>39</v>
      </c>
      <c r="B110" s="12" t="s">
        <v>118</v>
      </c>
      <c r="C110" s="8" t="s">
        <v>64</v>
      </c>
      <c r="D110" s="10"/>
    </row>
    <row r="111" spans="1:4" ht="15.75" x14ac:dyDescent="0.25">
      <c r="A111" s="31">
        <f t="shared" si="0"/>
        <v>40</v>
      </c>
      <c r="B111" s="12" t="s">
        <v>95</v>
      </c>
      <c r="C111" s="8" t="s">
        <v>119</v>
      </c>
      <c r="D111" s="10"/>
    </row>
    <row r="112" spans="1:4" ht="15.75" x14ac:dyDescent="0.25">
      <c r="A112" s="31">
        <f t="shared" si="0"/>
        <v>41</v>
      </c>
      <c r="B112" s="12" t="s">
        <v>97</v>
      </c>
      <c r="C112" s="8" t="s">
        <v>119</v>
      </c>
      <c r="D112" s="10"/>
    </row>
    <row r="113" spans="1:4" ht="15.75" x14ac:dyDescent="0.25">
      <c r="A113" s="31">
        <f t="shared" si="0"/>
        <v>42</v>
      </c>
      <c r="B113" s="12" t="s">
        <v>99</v>
      </c>
      <c r="C113" s="8" t="s">
        <v>119</v>
      </c>
      <c r="D113" s="18"/>
    </row>
    <row r="114" spans="1:4" ht="15.75" x14ac:dyDescent="0.25">
      <c r="A114" s="31">
        <f t="shared" si="0"/>
        <v>43</v>
      </c>
      <c r="B114" s="12" t="s">
        <v>101</v>
      </c>
      <c r="C114" s="8" t="s">
        <v>64</v>
      </c>
      <c r="D114" s="15"/>
    </row>
    <row r="115" spans="1:4" ht="30.75" customHeight="1" x14ac:dyDescent="0.2">
      <c r="A115" s="46" t="s">
        <v>122</v>
      </c>
      <c r="B115" s="46"/>
      <c r="C115" s="46"/>
      <c r="D115" s="46"/>
    </row>
    <row r="116" spans="1:4" ht="30.75" customHeight="1" x14ac:dyDescent="0.2">
      <c r="A116" s="38">
        <f>A114+1</f>
        <v>44</v>
      </c>
      <c r="B116" s="6" t="s">
        <v>123</v>
      </c>
      <c r="C116" s="6" t="s">
        <v>119</v>
      </c>
      <c r="D116" s="6">
        <v>30</v>
      </c>
    </row>
    <row r="117" spans="1:4" ht="15.75" customHeight="1" x14ac:dyDescent="0.2">
      <c r="A117" s="38">
        <f>A116+1</f>
        <v>45</v>
      </c>
      <c r="B117" s="6" t="s">
        <v>124</v>
      </c>
      <c r="C117" s="6" t="s">
        <v>119</v>
      </c>
      <c r="D117" s="6">
        <v>4</v>
      </c>
    </row>
    <row r="118" spans="1:4" ht="45.75" customHeight="1" x14ac:dyDescent="0.2">
      <c r="A118" s="38">
        <f>A117+1</f>
        <v>46</v>
      </c>
      <c r="B118" s="6" t="s">
        <v>125</v>
      </c>
      <c r="C118" s="6" t="s">
        <v>64</v>
      </c>
      <c r="D118" s="6">
        <v>77528</v>
      </c>
    </row>
  </sheetData>
  <mergeCells count="6">
    <mergeCell ref="A115:D115"/>
    <mergeCell ref="A1:D5"/>
    <mergeCell ref="A11:D11"/>
    <mergeCell ref="A30:D30"/>
    <mergeCell ref="A88:D88"/>
    <mergeCell ref="A99:D99"/>
  </mergeCells>
  <pageMargins left="0.39370078740157477" right="0.39370078740157477" top="0.39370078740157477" bottom="0.39370078740157477" header="0" footer="0"/>
  <pageSetup paperSize="9" scale="77" fitToHeight="0" pageOrder="overThenDown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Дачная2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Р. Михайлова</dc:creator>
  <cp:lastModifiedBy>Надежда Гребнева</cp:lastModifiedBy>
  <cp:lastPrinted>2024-03-12T21:43:42Z</cp:lastPrinted>
  <dcterms:created xsi:type="dcterms:W3CDTF">2018-12-27T10:13:26Z</dcterms:created>
  <dcterms:modified xsi:type="dcterms:W3CDTF">2026-02-11T22:41:28Z</dcterms:modified>
</cp:coreProperties>
</file>